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ndreia\Desktop\"/>
    </mc:Choice>
  </mc:AlternateContent>
  <xr:revisionPtr revIDLastSave="0" documentId="13_ncr:1_{8D512B46-95FA-45C0-9843-9A4320B3831F}" xr6:coauthVersionLast="47" xr6:coauthVersionMax="47" xr10:uidLastSave="{00000000-0000-0000-0000-000000000000}"/>
  <bookViews>
    <workbookView xWindow="-120" yWindow="-120" windowWidth="29040" windowHeight="15840" tabRatio="783" firstSheet="1" activeTab="1" xr2:uid="{00000000-000D-0000-FFFF-FFFF00000000}"/>
  </bookViews>
  <sheets>
    <sheet name="Capa" sheetId="6" r:id="rId1"/>
    <sheet name="Operação" sheetId="11" r:id="rId2"/>
    <sheet name="Custos Totais Incorridos" sheetId="16" r:id="rId3"/>
    <sheet name="Calculo Taxa RH" sheetId="17" r:id="rId4"/>
    <sheet name="1º Trim" sheetId="19" r:id="rId5"/>
    <sheet name="2º Trim" sheetId="21" r:id="rId6"/>
    <sheet name="3º Trim" sheetId="22" r:id="rId7"/>
    <sheet name="4º Trim" sheetId="28" r:id="rId8"/>
    <sheet name="5º Trim" sheetId="27" r:id="rId9"/>
    <sheet name="6º Trim" sheetId="26" r:id="rId10"/>
    <sheet name="7º Trim" sheetId="25" r:id="rId11"/>
    <sheet name="8º Trim" sheetId="23" r:id="rId12"/>
    <sheet name="9º Trim" sheetId="24" r:id="rId13"/>
    <sheet name="10ºTrim" sheetId="29" r:id="rId14"/>
    <sheet name="11ºTrim" sheetId="30" r:id="rId15"/>
    <sheet name="Check-list Documentos" sheetId="20" r:id="rId16"/>
  </sheets>
  <definedNames>
    <definedName name="_xlnm._FilterDatabase" localSheetId="2" hidden="1">'Custos Totais Incorridos'!$C$19:$C$283</definedName>
    <definedName name="wrn.test_report." hidden="1">{"test",#N/A,TRUE,"I.1 - CO only"}</definedName>
    <definedName name="wrn.test_reportCPF" hidden="1">{"test",#N/A,TRUE,"I.1 - CO only"}</definedName>
    <definedName name="xxx" hidden="1">{"test",#N/A,TRUE,"I.1 - CO only"}</definedName>
    <definedName name="xyz" hidden="1">{"test",#N/A,TRUE,"I.1 - CO only"}</definedName>
    <definedName name="yyy" hidden="1">{"test",#N/A,TRUE,"I.1 - CO only"}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38" i="16" l="1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Q118" i="16"/>
  <c r="Q119" i="16"/>
  <c r="Q120" i="16"/>
  <c r="Q121" i="16"/>
  <c r="Q122" i="16"/>
  <c r="Q123" i="16"/>
  <c r="Q124" i="16"/>
  <c r="Q125" i="16"/>
  <c r="S125" i="16" s="1"/>
  <c r="Q126" i="16"/>
  <c r="Q127" i="16"/>
  <c r="Q128" i="16"/>
  <c r="Q129" i="16"/>
  <c r="Q130" i="16"/>
  <c r="Q131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P118" i="16"/>
  <c r="P119" i="16"/>
  <c r="P120" i="16"/>
  <c r="P121" i="16"/>
  <c r="P122" i="16"/>
  <c r="P123" i="16"/>
  <c r="P124" i="16"/>
  <c r="P125" i="16"/>
  <c r="P126" i="16"/>
  <c r="P127" i="16"/>
  <c r="P128" i="16"/>
  <c r="S128" i="16" s="1"/>
  <c r="P129" i="16"/>
  <c r="P130" i="16"/>
  <c r="P131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R102" i="16"/>
  <c r="R103" i="16"/>
  <c r="R104" i="16"/>
  <c r="R105" i="16"/>
  <c r="R106" i="16"/>
  <c r="S106" i="16" s="1"/>
  <c r="R107" i="16"/>
  <c r="R108" i="16"/>
  <c r="R109" i="16"/>
  <c r="S109" i="16" s="1"/>
  <c r="R110" i="16"/>
  <c r="R111" i="16"/>
  <c r="R112" i="16"/>
  <c r="R113" i="16"/>
  <c r="R114" i="16"/>
  <c r="S114" i="16" s="1"/>
  <c r="R115" i="16"/>
  <c r="R118" i="16"/>
  <c r="R119" i="16"/>
  <c r="R120" i="16"/>
  <c r="R121" i="16"/>
  <c r="R122" i="16"/>
  <c r="S122" i="16" s="1"/>
  <c r="R123" i="16"/>
  <c r="R124" i="16"/>
  <c r="R125" i="16"/>
  <c r="R126" i="16"/>
  <c r="R127" i="16"/>
  <c r="R128" i="16"/>
  <c r="R129" i="16"/>
  <c r="R130" i="16"/>
  <c r="S130" i="16" s="1"/>
  <c r="R131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Q102" i="16"/>
  <c r="S102" i="16" s="1"/>
  <c r="Q103" i="16"/>
  <c r="S103" i="16" s="1"/>
  <c r="Q104" i="16"/>
  <c r="Q105" i="16"/>
  <c r="Q106" i="16"/>
  <c r="Q107" i="16"/>
  <c r="Q108" i="16"/>
  <c r="S108" i="16" s="1"/>
  <c r="Q109" i="16"/>
  <c r="Q110" i="16"/>
  <c r="Q111" i="16"/>
  <c r="S111" i="16" s="1"/>
  <c r="Q112" i="16"/>
  <c r="Q113" i="16"/>
  <c r="Q114" i="16"/>
  <c r="Q115" i="16"/>
  <c r="S118" i="16"/>
  <c r="S124" i="16"/>
  <c r="R86" i="16"/>
  <c r="R87" i="16"/>
  <c r="R88" i="16"/>
  <c r="R89" i="16"/>
  <c r="R90" i="16"/>
  <c r="R91" i="16"/>
  <c r="S91" i="16" s="1"/>
  <c r="R92" i="16"/>
  <c r="R93" i="16"/>
  <c r="R94" i="16"/>
  <c r="R95" i="16"/>
  <c r="R96" i="16"/>
  <c r="R97" i="16"/>
  <c r="R98" i="16"/>
  <c r="R99" i="16"/>
  <c r="S99" i="16" s="1"/>
  <c r="S115" i="16"/>
  <c r="S123" i="16"/>
  <c r="S131" i="16"/>
  <c r="Q86" i="16"/>
  <c r="Q87" i="16"/>
  <c r="Q88" i="16"/>
  <c r="Q89" i="16"/>
  <c r="Q90" i="16"/>
  <c r="Q91" i="16"/>
  <c r="Q92" i="16"/>
  <c r="S92" i="16" s="1"/>
  <c r="Q93" i="16"/>
  <c r="Q94" i="16"/>
  <c r="Q95" i="16"/>
  <c r="Q96" i="16"/>
  <c r="Q97" i="16"/>
  <c r="Q98" i="16"/>
  <c r="Q99" i="16"/>
  <c r="R70" i="16"/>
  <c r="R71" i="16"/>
  <c r="R72" i="16"/>
  <c r="R73" i="16"/>
  <c r="R74" i="16"/>
  <c r="R75" i="16"/>
  <c r="R76" i="16"/>
  <c r="R77" i="16"/>
  <c r="S77" i="16" s="1"/>
  <c r="R78" i="16"/>
  <c r="R79" i="16"/>
  <c r="R80" i="16"/>
  <c r="R81" i="16"/>
  <c r="R82" i="16"/>
  <c r="S82" i="16" s="1"/>
  <c r="R83" i="16"/>
  <c r="S90" i="16"/>
  <c r="S98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54" i="16"/>
  <c r="Q55" i="16"/>
  <c r="Q56" i="16"/>
  <c r="Q57" i="16"/>
  <c r="Q58" i="16"/>
  <c r="Q59" i="16"/>
  <c r="Q60" i="16"/>
  <c r="S60" i="16" s="1"/>
  <c r="Q61" i="16"/>
  <c r="S61" i="16" s="1"/>
  <c r="Q62" i="16"/>
  <c r="Q63" i="16"/>
  <c r="Q64" i="16"/>
  <c r="Q65" i="16"/>
  <c r="Q66" i="16"/>
  <c r="Q67" i="16"/>
  <c r="S97" i="16"/>
  <c r="S113" i="16"/>
  <c r="S121" i="16"/>
  <c r="S129" i="16"/>
  <c r="R54" i="16"/>
  <c r="R55" i="16"/>
  <c r="R56" i="16"/>
  <c r="R57" i="16"/>
  <c r="R58" i="16"/>
  <c r="S58" i="16" s="1"/>
  <c r="R59" i="16"/>
  <c r="R60" i="16"/>
  <c r="R61" i="16"/>
  <c r="R62" i="16"/>
  <c r="R63" i="16"/>
  <c r="R64" i="16"/>
  <c r="R65" i="16"/>
  <c r="R66" i="16"/>
  <c r="S66" i="16" s="1"/>
  <c r="R67" i="16"/>
  <c r="S74" i="16"/>
  <c r="S62" i="16"/>
  <c r="S71" i="16"/>
  <c r="S87" i="16"/>
  <c r="S95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S54" i="16"/>
  <c r="S55" i="16"/>
  <c r="S56" i="16"/>
  <c r="S57" i="16"/>
  <c r="S59" i="16"/>
  <c r="S63" i="16"/>
  <c r="S64" i="16"/>
  <c r="S65" i="16"/>
  <c r="S67" i="16"/>
  <c r="S70" i="16"/>
  <c r="S72" i="16"/>
  <c r="S73" i="16"/>
  <c r="S75" i="16"/>
  <c r="S78" i="16"/>
  <c r="S79" i="16"/>
  <c r="S80" i="16"/>
  <c r="S81" i="16"/>
  <c r="S83" i="16"/>
  <c r="S88" i="16"/>
  <c r="S89" i="16"/>
  <c r="S96" i="16"/>
  <c r="S104" i="16"/>
  <c r="S105" i="16"/>
  <c r="S107" i="16"/>
  <c r="S112" i="16"/>
  <c r="S120" i="16"/>
  <c r="T300" i="30"/>
  <c r="S300" i="30"/>
  <c r="Q300" i="30"/>
  <c r="T256" i="30"/>
  <c r="S256" i="30"/>
  <c r="Q256" i="30"/>
  <c r="T228" i="30"/>
  <c r="S228" i="30"/>
  <c r="Q228" i="30"/>
  <c r="T200" i="30"/>
  <c r="S200" i="30"/>
  <c r="Q200" i="30"/>
  <c r="T182" i="30"/>
  <c r="S182" i="30"/>
  <c r="Q182" i="30"/>
  <c r="T123" i="30"/>
  <c r="S123" i="30"/>
  <c r="Q123" i="30"/>
  <c r="T65" i="30"/>
  <c r="S65" i="30"/>
  <c r="Q64" i="30"/>
  <c r="Q63" i="30"/>
  <c r="Q62" i="30"/>
  <c r="Q61" i="30"/>
  <c r="Q60" i="30"/>
  <c r="Q59" i="30"/>
  <c r="Q58" i="30"/>
  <c r="Q57" i="30"/>
  <c r="Q56" i="30"/>
  <c r="Q55" i="30"/>
  <c r="Q54" i="30"/>
  <c r="Q53" i="30"/>
  <c r="Q52" i="30"/>
  <c r="Q51" i="30"/>
  <c r="Q50" i="30"/>
  <c r="Q49" i="30"/>
  <c r="Q48" i="30"/>
  <c r="Q47" i="30"/>
  <c r="Q46" i="30"/>
  <c r="Q45" i="30"/>
  <c r="Q44" i="30"/>
  <c r="Q43" i="30"/>
  <c r="Q42" i="30"/>
  <c r="Q41" i="30"/>
  <c r="Q40" i="30"/>
  <c r="J33" i="30"/>
  <c r="Q33" i="30" s="1"/>
  <c r="D5" i="30"/>
  <c r="T300" i="29"/>
  <c r="S300" i="29"/>
  <c r="Q300" i="29"/>
  <c r="T256" i="29"/>
  <c r="S256" i="29"/>
  <c r="Q256" i="29"/>
  <c r="T228" i="29"/>
  <c r="S228" i="29"/>
  <c r="Q228" i="29"/>
  <c r="T200" i="29"/>
  <c r="S200" i="29"/>
  <c r="Q200" i="29"/>
  <c r="T182" i="29"/>
  <c r="S182" i="29"/>
  <c r="Q182" i="29"/>
  <c r="T123" i="29"/>
  <c r="S123" i="29"/>
  <c r="Q123" i="29"/>
  <c r="T65" i="29"/>
  <c r="S65" i="29"/>
  <c r="Q64" i="29"/>
  <c r="Q63" i="29"/>
  <c r="Q62" i="29"/>
  <c r="Q61" i="29"/>
  <c r="Q60" i="29"/>
  <c r="Q59" i="29"/>
  <c r="Q58" i="29"/>
  <c r="Q57" i="29"/>
  <c r="Q56" i="29"/>
  <c r="Q55" i="29"/>
  <c r="Q54" i="29"/>
  <c r="Q53" i="29"/>
  <c r="Q52" i="29"/>
  <c r="Q51" i="29"/>
  <c r="Q50" i="29"/>
  <c r="Q49" i="29"/>
  <c r="Q48" i="29"/>
  <c r="Q47" i="29"/>
  <c r="Q46" i="29"/>
  <c r="Q45" i="29"/>
  <c r="Q44" i="29"/>
  <c r="Q43" i="29"/>
  <c r="Q42" i="29"/>
  <c r="Q41" i="29"/>
  <c r="Q40" i="29"/>
  <c r="D5" i="29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B10" i="17"/>
  <c r="F20" i="16"/>
  <c r="F36" i="16" s="1"/>
  <c r="F52" i="16" s="1"/>
  <c r="Q41" i="19"/>
  <c r="F21" i="16"/>
  <c r="H21" i="16" s="1"/>
  <c r="K10" i="17"/>
  <c r="L10" i="17" s="1"/>
  <c r="J21" i="21" s="1"/>
  <c r="Q21" i="21" s="1"/>
  <c r="I10" i="17"/>
  <c r="I11" i="17"/>
  <c r="K11" i="17"/>
  <c r="L11" i="17"/>
  <c r="K12" i="17"/>
  <c r="K13" i="17"/>
  <c r="K14" i="17"/>
  <c r="K15" i="17"/>
  <c r="L15" i="17" s="1"/>
  <c r="K16" i="17"/>
  <c r="L16" i="17" s="1"/>
  <c r="K17" i="17"/>
  <c r="L17" i="17" s="1"/>
  <c r="K18" i="17"/>
  <c r="K19" i="17"/>
  <c r="K20" i="17"/>
  <c r="K21" i="17"/>
  <c r="K22" i="17"/>
  <c r="K23" i="17"/>
  <c r="L23" i="17" s="1"/>
  <c r="K24" i="17"/>
  <c r="L24" i="17" s="1"/>
  <c r="K25" i="17"/>
  <c r="L25" i="17" s="1"/>
  <c r="K26" i="17"/>
  <c r="K27" i="17"/>
  <c r="K28" i="17"/>
  <c r="K29" i="17"/>
  <c r="K30" i="17"/>
  <c r="K31" i="17"/>
  <c r="L31" i="17" s="1"/>
  <c r="K32" i="17"/>
  <c r="L32" i="17" s="1"/>
  <c r="K33" i="17"/>
  <c r="L33" i="17" s="1"/>
  <c r="K34" i="17"/>
  <c r="K35" i="17"/>
  <c r="K36" i="17"/>
  <c r="K37" i="17"/>
  <c r="K38" i="17"/>
  <c r="K39" i="17"/>
  <c r="L39" i="17" s="1"/>
  <c r="K40" i="17"/>
  <c r="L40" i="17" s="1"/>
  <c r="K41" i="17"/>
  <c r="L41" i="17" s="1"/>
  <c r="K42" i="17"/>
  <c r="K43" i="17"/>
  <c r="K44" i="17"/>
  <c r="K45" i="17"/>
  <c r="K46" i="17"/>
  <c r="K47" i="17"/>
  <c r="L47" i="17" s="1"/>
  <c r="K48" i="17"/>
  <c r="L48" i="17" s="1"/>
  <c r="K49" i="17"/>
  <c r="L49" i="17" s="1"/>
  <c r="K50" i="17"/>
  <c r="K51" i="17"/>
  <c r="K52" i="17"/>
  <c r="K53" i="17"/>
  <c r="K54" i="17"/>
  <c r="K55" i="17"/>
  <c r="L55" i="17" s="1"/>
  <c r="K56" i="17"/>
  <c r="L56" i="17" s="1"/>
  <c r="K57" i="17"/>
  <c r="L57" i="17" s="1"/>
  <c r="K58" i="17"/>
  <c r="K59" i="17"/>
  <c r="K60" i="17"/>
  <c r="K61" i="17"/>
  <c r="K62" i="17"/>
  <c r="K63" i="17"/>
  <c r="L63" i="17" s="1"/>
  <c r="K64" i="17"/>
  <c r="L64" i="17" s="1"/>
  <c r="K65" i="17"/>
  <c r="L65" i="17" s="1"/>
  <c r="K66" i="17"/>
  <c r="K67" i="17"/>
  <c r="K68" i="17"/>
  <c r="K69" i="17"/>
  <c r="K70" i="17"/>
  <c r="K71" i="17"/>
  <c r="L71" i="17" s="1"/>
  <c r="K72" i="17"/>
  <c r="L72" i="17" s="1"/>
  <c r="K73" i="17"/>
  <c r="L73" i="17" s="1"/>
  <c r="K74" i="17"/>
  <c r="K75" i="17"/>
  <c r="K76" i="17"/>
  <c r="K77" i="17"/>
  <c r="K78" i="17"/>
  <c r="K79" i="17"/>
  <c r="L79" i="17" s="1"/>
  <c r="K80" i="17"/>
  <c r="L80" i="17" s="1"/>
  <c r="K81" i="17"/>
  <c r="L81" i="17" s="1"/>
  <c r="K82" i="17"/>
  <c r="K83" i="17"/>
  <c r="K84" i="17"/>
  <c r="K85" i="17"/>
  <c r="K86" i="17"/>
  <c r="K87" i="17"/>
  <c r="L87" i="17" s="1"/>
  <c r="K88" i="17"/>
  <c r="L88" i="17" s="1"/>
  <c r="K89" i="17"/>
  <c r="L89" i="17" s="1"/>
  <c r="K90" i="17"/>
  <c r="K91" i="17"/>
  <c r="K92" i="17"/>
  <c r="K93" i="17"/>
  <c r="K94" i="17"/>
  <c r="K95" i="17"/>
  <c r="L95" i="17" s="1"/>
  <c r="K96" i="17"/>
  <c r="L96" i="17" s="1"/>
  <c r="K97" i="17"/>
  <c r="L97" i="17" s="1"/>
  <c r="K98" i="17"/>
  <c r="K99" i="17"/>
  <c r="K100" i="17"/>
  <c r="K101" i="17"/>
  <c r="K102" i="17"/>
  <c r="K103" i="17"/>
  <c r="L103" i="17" s="1"/>
  <c r="K104" i="17"/>
  <c r="L104" i="17" s="1"/>
  <c r="L12" i="17"/>
  <c r="L13" i="17"/>
  <c r="L14" i="17"/>
  <c r="L18" i="17"/>
  <c r="L19" i="17"/>
  <c r="L20" i="17"/>
  <c r="L21" i="17"/>
  <c r="L22" i="17"/>
  <c r="L26" i="17"/>
  <c r="L27" i="17"/>
  <c r="L28" i="17"/>
  <c r="L29" i="17"/>
  <c r="L30" i="17"/>
  <c r="L34" i="17"/>
  <c r="L35" i="17"/>
  <c r="L36" i="17"/>
  <c r="L37" i="17"/>
  <c r="L38" i="17"/>
  <c r="L42" i="17"/>
  <c r="L43" i="17"/>
  <c r="L44" i="17"/>
  <c r="L45" i="17"/>
  <c r="L46" i="17"/>
  <c r="L50" i="17"/>
  <c r="L51" i="17"/>
  <c r="L52" i="17"/>
  <c r="L53" i="17"/>
  <c r="L54" i="17"/>
  <c r="L58" i="17"/>
  <c r="L59" i="17"/>
  <c r="L60" i="17"/>
  <c r="L61" i="17"/>
  <c r="L62" i="17"/>
  <c r="L66" i="17"/>
  <c r="L67" i="17"/>
  <c r="L68" i="17"/>
  <c r="L69" i="17"/>
  <c r="L70" i="17"/>
  <c r="L74" i="17"/>
  <c r="L75" i="17"/>
  <c r="L76" i="17"/>
  <c r="L77" i="17"/>
  <c r="L78" i="17"/>
  <c r="L82" i="17"/>
  <c r="L83" i="17"/>
  <c r="L84" i="17"/>
  <c r="L85" i="17"/>
  <c r="L86" i="17"/>
  <c r="L90" i="17"/>
  <c r="L91" i="17"/>
  <c r="L92" i="17"/>
  <c r="L93" i="17"/>
  <c r="L94" i="17"/>
  <c r="L98" i="17"/>
  <c r="L99" i="17"/>
  <c r="L100" i="17"/>
  <c r="L101" i="17"/>
  <c r="L102" i="17"/>
  <c r="Q40" i="24"/>
  <c r="P21" i="16" s="1"/>
  <c r="Q40" i="23"/>
  <c r="Q40" i="25"/>
  <c r="Q40" i="26"/>
  <c r="Q41" i="27"/>
  <c r="Q40" i="27"/>
  <c r="Q40" i="28"/>
  <c r="Q40" i="22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40" i="19"/>
  <c r="Q41" i="21"/>
  <c r="Q42" i="21"/>
  <c r="Q43" i="21"/>
  <c r="Q44" i="21"/>
  <c r="Q45" i="21"/>
  <c r="Q46" i="21"/>
  <c r="Q47" i="21"/>
  <c r="Q48" i="21"/>
  <c r="Q49" i="21"/>
  <c r="Q50" i="21"/>
  <c r="Q51" i="21"/>
  <c r="Q52" i="21"/>
  <c r="Q53" i="21"/>
  <c r="Q54" i="21"/>
  <c r="Q55" i="21"/>
  <c r="Q56" i="21"/>
  <c r="Q57" i="21"/>
  <c r="Q58" i="21"/>
  <c r="Q59" i="21"/>
  <c r="Q60" i="21"/>
  <c r="Q61" i="21"/>
  <c r="Q62" i="21"/>
  <c r="Q63" i="21"/>
  <c r="Q64" i="21"/>
  <c r="Q40" i="21"/>
  <c r="B11" i="17"/>
  <c r="T19" i="16"/>
  <c r="I154" i="16"/>
  <c r="J154" i="16"/>
  <c r="K154" i="16"/>
  <c r="L154" i="16"/>
  <c r="M154" i="16"/>
  <c r="N154" i="16"/>
  <c r="O154" i="16"/>
  <c r="H154" i="16"/>
  <c r="T154" i="16"/>
  <c r="B54" i="6"/>
  <c r="B40" i="6"/>
  <c r="Q300" i="24"/>
  <c r="Q256" i="24"/>
  <c r="Q228" i="24"/>
  <c r="Q200" i="24"/>
  <c r="Q300" i="23"/>
  <c r="Q256" i="23"/>
  <c r="Q228" i="23"/>
  <c r="Q200" i="23"/>
  <c r="Q182" i="23"/>
  <c r="Q300" i="25"/>
  <c r="Q256" i="25"/>
  <c r="Q228" i="25"/>
  <c r="Q200" i="25"/>
  <c r="Q300" i="26"/>
  <c r="Q256" i="26"/>
  <c r="Q228" i="26"/>
  <c r="Q200" i="26"/>
  <c r="Q182" i="26"/>
  <c r="Q300" i="27"/>
  <c r="Q256" i="27"/>
  <c r="Q228" i="27"/>
  <c r="Q200" i="27"/>
  <c r="Q300" i="28"/>
  <c r="Q256" i="28"/>
  <c r="Q228" i="28"/>
  <c r="Q200" i="28"/>
  <c r="Q182" i="28"/>
  <c r="Q300" i="22"/>
  <c r="Q256" i="22"/>
  <c r="Q228" i="22"/>
  <c r="Q200" i="22"/>
  <c r="Q300" i="21"/>
  <c r="Q256" i="21"/>
  <c r="Q228" i="21"/>
  <c r="Q200" i="21"/>
  <c r="Q182" i="21"/>
  <c r="S156" i="16"/>
  <c r="U156" i="16" s="1"/>
  <c r="S157" i="16"/>
  <c r="U157" i="16" s="1"/>
  <c r="S158" i="16"/>
  <c r="U158" i="16" s="1"/>
  <c r="S159" i="16"/>
  <c r="U159" i="16" s="1"/>
  <c r="S160" i="16"/>
  <c r="U160" i="16" s="1"/>
  <c r="S161" i="16"/>
  <c r="U161" i="16" s="1"/>
  <c r="S162" i="16"/>
  <c r="U162" i="16"/>
  <c r="S163" i="16"/>
  <c r="U163" i="16" s="1"/>
  <c r="S164" i="16"/>
  <c r="U164" i="16" s="1"/>
  <c r="S165" i="16"/>
  <c r="U165" i="16" s="1"/>
  <c r="S166" i="16"/>
  <c r="U166" i="16" s="1"/>
  <c r="S167" i="16"/>
  <c r="U167" i="16" s="1"/>
  <c r="S168" i="16"/>
  <c r="U168" i="16" s="1"/>
  <c r="S169" i="16"/>
  <c r="U169" i="16" s="1"/>
  <c r="S170" i="16"/>
  <c r="U170" i="16" s="1"/>
  <c r="S171" i="16"/>
  <c r="U171" i="16" s="1"/>
  <c r="S172" i="16"/>
  <c r="U172" i="16" s="1"/>
  <c r="S173" i="16"/>
  <c r="U173" i="16" s="1"/>
  <c r="S174" i="16"/>
  <c r="U174" i="16" s="1"/>
  <c r="S175" i="16"/>
  <c r="U175" i="16" s="1"/>
  <c r="S176" i="16"/>
  <c r="U176" i="16" s="1"/>
  <c r="S177" i="16"/>
  <c r="U177" i="16" s="1"/>
  <c r="S178" i="16"/>
  <c r="U178" i="16" s="1"/>
  <c r="S179" i="16"/>
  <c r="U179" i="16" s="1"/>
  <c r="S180" i="16"/>
  <c r="U180" i="16" s="1"/>
  <c r="S181" i="16"/>
  <c r="U181" i="16" s="1"/>
  <c r="S182" i="16"/>
  <c r="U182" i="16" s="1"/>
  <c r="S183" i="16"/>
  <c r="U183" i="16" s="1"/>
  <c r="S184" i="16"/>
  <c r="U184" i="16" s="1"/>
  <c r="S185" i="16"/>
  <c r="U185" i="16" s="1"/>
  <c r="S186" i="16"/>
  <c r="U186" i="16" s="1"/>
  <c r="S187" i="16"/>
  <c r="U187" i="16" s="1"/>
  <c r="S188" i="16"/>
  <c r="U188" i="16" s="1"/>
  <c r="S189" i="16"/>
  <c r="U189" i="16" s="1"/>
  <c r="S190" i="16"/>
  <c r="U190" i="16" s="1"/>
  <c r="S191" i="16"/>
  <c r="U191" i="16" s="1"/>
  <c r="S192" i="16"/>
  <c r="U192" i="16" s="1"/>
  <c r="S193" i="16"/>
  <c r="U193" i="16" s="1"/>
  <c r="S194" i="16"/>
  <c r="U194" i="16"/>
  <c r="S195" i="16"/>
  <c r="U195" i="16" s="1"/>
  <c r="S196" i="16"/>
  <c r="U196" i="16" s="1"/>
  <c r="S197" i="16"/>
  <c r="U197" i="16" s="1"/>
  <c r="S198" i="16"/>
  <c r="U198" i="16" s="1"/>
  <c r="S199" i="16"/>
  <c r="U199" i="16" s="1"/>
  <c r="S200" i="16"/>
  <c r="U200" i="16" s="1"/>
  <c r="S201" i="16"/>
  <c r="U201" i="16" s="1"/>
  <c r="S202" i="16"/>
  <c r="U202" i="16" s="1"/>
  <c r="S203" i="16"/>
  <c r="U203" i="16" s="1"/>
  <c r="S204" i="16"/>
  <c r="U204" i="16" s="1"/>
  <c r="S205" i="16"/>
  <c r="U205" i="16" s="1"/>
  <c r="S206" i="16"/>
  <c r="U206" i="16" s="1"/>
  <c r="S207" i="16"/>
  <c r="U207" i="16" s="1"/>
  <c r="S208" i="16"/>
  <c r="U208" i="16" s="1"/>
  <c r="S209" i="16"/>
  <c r="U209" i="16" s="1"/>
  <c r="S210" i="16"/>
  <c r="U210" i="16" s="1"/>
  <c r="S211" i="16"/>
  <c r="U211" i="16" s="1"/>
  <c r="S212" i="16"/>
  <c r="U212" i="16" s="1"/>
  <c r="S213" i="16"/>
  <c r="U213" i="16" s="1"/>
  <c r="S214" i="16"/>
  <c r="U214" i="16" s="1"/>
  <c r="S215" i="16"/>
  <c r="U215" i="16" s="1"/>
  <c r="S216" i="16"/>
  <c r="U216" i="16" s="1"/>
  <c r="S217" i="16"/>
  <c r="U217" i="16" s="1"/>
  <c r="S218" i="16"/>
  <c r="U218" i="16" s="1"/>
  <c r="S219" i="16"/>
  <c r="U219" i="16" s="1"/>
  <c r="S220" i="16"/>
  <c r="U220" i="16" s="1"/>
  <c r="S221" i="16"/>
  <c r="U221" i="16" s="1"/>
  <c r="S222" i="16"/>
  <c r="U222" i="16" s="1"/>
  <c r="S223" i="16"/>
  <c r="U223" i="16" s="1"/>
  <c r="S224" i="16"/>
  <c r="U224" i="16" s="1"/>
  <c r="S225" i="16"/>
  <c r="U225" i="16" s="1"/>
  <c r="S226" i="16"/>
  <c r="U226" i="16"/>
  <c r="S227" i="16"/>
  <c r="U227" i="16" s="1"/>
  <c r="S228" i="16"/>
  <c r="U228" i="16" s="1"/>
  <c r="S229" i="16"/>
  <c r="U229" i="16" s="1"/>
  <c r="S230" i="16"/>
  <c r="U230" i="16" s="1"/>
  <c r="S231" i="16"/>
  <c r="U231" i="16" s="1"/>
  <c r="S232" i="16"/>
  <c r="U232" i="16" s="1"/>
  <c r="S233" i="16"/>
  <c r="U233" i="16" s="1"/>
  <c r="S234" i="16"/>
  <c r="U234" i="16" s="1"/>
  <c r="S235" i="16"/>
  <c r="U235" i="16" s="1"/>
  <c r="S236" i="16"/>
  <c r="U236" i="16" s="1"/>
  <c r="S237" i="16"/>
  <c r="U237" i="16" s="1"/>
  <c r="S238" i="16"/>
  <c r="U238" i="16" s="1"/>
  <c r="S239" i="16"/>
  <c r="U239" i="16" s="1"/>
  <c r="S240" i="16"/>
  <c r="U240" i="16" s="1"/>
  <c r="S241" i="16"/>
  <c r="U241" i="16" s="1"/>
  <c r="S242" i="16"/>
  <c r="U242" i="16"/>
  <c r="S243" i="16"/>
  <c r="U243" i="16" s="1"/>
  <c r="S244" i="16"/>
  <c r="U244" i="16" s="1"/>
  <c r="S245" i="16"/>
  <c r="U245" i="16" s="1"/>
  <c r="S246" i="16"/>
  <c r="U246" i="16" s="1"/>
  <c r="S247" i="16"/>
  <c r="U247" i="16" s="1"/>
  <c r="S248" i="16"/>
  <c r="U248" i="16" s="1"/>
  <c r="S249" i="16"/>
  <c r="U249" i="16" s="1"/>
  <c r="S250" i="16"/>
  <c r="U250" i="16" s="1"/>
  <c r="S251" i="16"/>
  <c r="U251" i="16" s="1"/>
  <c r="S252" i="16"/>
  <c r="U252" i="16" s="1"/>
  <c r="S253" i="16"/>
  <c r="U253" i="16" s="1"/>
  <c r="S254" i="16"/>
  <c r="U254" i="16" s="1"/>
  <c r="S255" i="16"/>
  <c r="U255" i="16" s="1"/>
  <c r="S256" i="16"/>
  <c r="U256" i="16" s="1"/>
  <c r="S257" i="16"/>
  <c r="U257" i="16" s="1"/>
  <c r="S258" i="16"/>
  <c r="U258" i="16"/>
  <c r="S259" i="16"/>
  <c r="U259" i="16" s="1"/>
  <c r="S260" i="16"/>
  <c r="U260" i="16" s="1"/>
  <c r="S261" i="16"/>
  <c r="U261" i="16" s="1"/>
  <c r="S262" i="16"/>
  <c r="U262" i="16" s="1"/>
  <c r="S263" i="16"/>
  <c r="U263" i="16" s="1"/>
  <c r="S264" i="16"/>
  <c r="U264" i="16" s="1"/>
  <c r="S265" i="16"/>
  <c r="U265" i="16" s="1"/>
  <c r="S266" i="16"/>
  <c r="U266" i="16" s="1"/>
  <c r="S267" i="16"/>
  <c r="U267" i="16" s="1"/>
  <c r="S268" i="16"/>
  <c r="U268" i="16" s="1"/>
  <c r="S269" i="16"/>
  <c r="U269" i="16" s="1"/>
  <c r="S270" i="16"/>
  <c r="U270" i="16" s="1"/>
  <c r="S271" i="16"/>
  <c r="U271" i="16" s="1"/>
  <c r="S272" i="16"/>
  <c r="U272" i="16" s="1"/>
  <c r="S273" i="16"/>
  <c r="U273" i="16" s="1"/>
  <c r="S274" i="16"/>
  <c r="U274" i="16"/>
  <c r="S275" i="16"/>
  <c r="U275" i="16" s="1"/>
  <c r="S276" i="16"/>
  <c r="U276" i="16" s="1"/>
  <c r="S277" i="16"/>
  <c r="U277" i="16" s="1"/>
  <c r="S278" i="16"/>
  <c r="U278" i="16" s="1"/>
  <c r="S279" i="16"/>
  <c r="U279" i="16" s="1"/>
  <c r="S280" i="16"/>
  <c r="U280" i="16" s="1"/>
  <c r="S281" i="16"/>
  <c r="U281" i="16" s="1"/>
  <c r="S282" i="16"/>
  <c r="U282" i="16" s="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20" i="11"/>
  <c r="J36" i="11" s="1"/>
  <c r="S155" i="16"/>
  <c r="Q182" i="22"/>
  <c r="Q182" i="27"/>
  <c r="Q182" i="25"/>
  <c r="Q182" i="24"/>
  <c r="T300" i="28"/>
  <c r="S300" i="28"/>
  <c r="T256" i="28"/>
  <c r="S256" i="28"/>
  <c r="T228" i="28"/>
  <c r="S228" i="28"/>
  <c r="T200" i="28"/>
  <c r="S200" i="28"/>
  <c r="T182" i="28"/>
  <c r="S182" i="28"/>
  <c r="T123" i="28"/>
  <c r="S123" i="28"/>
  <c r="Q123" i="28"/>
  <c r="T65" i="28"/>
  <c r="S65" i="28"/>
  <c r="D5" i="28"/>
  <c r="T300" i="27"/>
  <c r="S300" i="27"/>
  <c r="T256" i="27"/>
  <c r="S256" i="27"/>
  <c r="T228" i="27"/>
  <c r="S228" i="27"/>
  <c r="T200" i="27"/>
  <c r="S200" i="27"/>
  <c r="T182" i="27"/>
  <c r="S182" i="27"/>
  <c r="T123" i="27"/>
  <c r="S123" i="27"/>
  <c r="Q123" i="27"/>
  <c r="T65" i="27"/>
  <c r="S65" i="27"/>
  <c r="D5" i="27"/>
  <c r="T300" i="26"/>
  <c r="S300" i="26"/>
  <c r="T256" i="26"/>
  <c r="S256" i="26"/>
  <c r="T228" i="26"/>
  <c r="S228" i="26"/>
  <c r="T200" i="26"/>
  <c r="S200" i="26"/>
  <c r="T182" i="26"/>
  <c r="S182" i="26"/>
  <c r="T123" i="26"/>
  <c r="S123" i="26"/>
  <c r="T65" i="26"/>
  <c r="S65" i="26"/>
  <c r="D5" i="26"/>
  <c r="T300" i="25"/>
  <c r="S300" i="25"/>
  <c r="T256" i="25"/>
  <c r="S256" i="25"/>
  <c r="T228" i="25"/>
  <c r="S228" i="25"/>
  <c r="T200" i="25"/>
  <c r="S200" i="25"/>
  <c r="T182" i="25"/>
  <c r="S182" i="25"/>
  <c r="T123" i="25"/>
  <c r="S123" i="25"/>
  <c r="Q123" i="25"/>
  <c r="T65" i="25"/>
  <c r="S65" i="25"/>
  <c r="D5" i="25"/>
  <c r="T300" i="24"/>
  <c r="S300" i="24"/>
  <c r="T256" i="24"/>
  <c r="S256" i="24"/>
  <c r="T228" i="24"/>
  <c r="S228" i="24"/>
  <c r="T200" i="24"/>
  <c r="S200" i="24"/>
  <c r="T182" i="24"/>
  <c r="S182" i="24"/>
  <c r="T123" i="24"/>
  <c r="S123" i="24"/>
  <c r="Q123" i="24"/>
  <c r="T65" i="24"/>
  <c r="S65" i="24"/>
  <c r="D5" i="24"/>
  <c r="T300" i="23"/>
  <c r="S300" i="23"/>
  <c r="T256" i="23"/>
  <c r="S256" i="23"/>
  <c r="T228" i="23"/>
  <c r="S228" i="23"/>
  <c r="T200" i="23"/>
  <c r="S200" i="23"/>
  <c r="T182" i="23"/>
  <c r="S182" i="23"/>
  <c r="T123" i="23"/>
  <c r="S123" i="23"/>
  <c r="Q123" i="23"/>
  <c r="T65" i="23"/>
  <c r="S65" i="23"/>
  <c r="D5" i="23"/>
  <c r="T300" i="22"/>
  <c r="S300" i="22"/>
  <c r="T256" i="22"/>
  <c r="S256" i="22"/>
  <c r="T228" i="22"/>
  <c r="S228" i="22"/>
  <c r="T200" i="22"/>
  <c r="S200" i="22"/>
  <c r="T182" i="22"/>
  <c r="S182" i="22"/>
  <c r="T123" i="22"/>
  <c r="S123" i="22"/>
  <c r="Q123" i="22"/>
  <c r="T65" i="22"/>
  <c r="S65" i="22"/>
  <c r="D5" i="22"/>
  <c r="T300" i="21"/>
  <c r="S300" i="21"/>
  <c r="T256" i="21"/>
  <c r="S256" i="21"/>
  <c r="T228" i="21"/>
  <c r="S228" i="21"/>
  <c r="T200" i="21"/>
  <c r="S200" i="21"/>
  <c r="T182" i="21"/>
  <c r="S182" i="21"/>
  <c r="T123" i="21"/>
  <c r="S123" i="21"/>
  <c r="Q123" i="21"/>
  <c r="T65" i="21"/>
  <c r="S65" i="21"/>
  <c r="D5" i="21"/>
  <c r="G36" i="11"/>
  <c r="Q123" i="26"/>
  <c r="D5" i="19"/>
  <c r="T65" i="19"/>
  <c r="S65" i="19"/>
  <c r="T123" i="19"/>
  <c r="S123" i="19"/>
  <c r="T182" i="19"/>
  <c r="S182" i="19"/>
  <c r="T200" i="19"/>
  <c r="S200" i="19"/>
  <c r="T228" i="19"/>
  <c r="S228" i="19"/>
  <c r="T256" i="19"/>
  <c r="S256" i="19"/>
  <c r="T300" i="19"/>
  <c r="S300" i="19"/>
  <c r="Q123" i="19"/>
  <c r="Q256" i="19"/>
  <c r="Q182" i="19"/>
  <c r="Q200" i="19"/>
  <c r="C22" i="16"/>
  <c r="C38" i="16" s="1"/>
  <c r="C54" i="16" s="1"/>
  <c r="C70" i="16" s="1"/>
  <c r="C23" i="16"/>
  <c r="C158" i="16" s="1"/>
  <c r="C24" i="16"/>
  <c r="C159" i="16" s="1"/>
  <c r="C25" i="16"/>
  <c r="C160" i="16" s="1"/>
  <c r="C26" i="16"/>
  <c r="C42" i="16" s="1"/>
  <c r="C27" i="16"/>
  <c r="C43" i="16" s="1"/>
  <c r="C178" i="16" s="1"/>
  <c r="C28" i="16"/>
  <c r="C163" i="16" s="1"/>
  <c r="C29" i="16"/>
  <c r="C164" i="16" s="1"/>
  <c r="C30" i="16"/>
  <c r="C46" i="16" s="1"/>
  <c r="C31" i="16"/>
  <c r="C166" i="16" s="1"/>
  <c r="C32" i="16"/>
  <c r="C167" i="16" s="1"/>
  <c r="C33" i="16"/>
  <c r="C168" i="16" s="1"/>
  <c r="C34" i="16"/>
  <c r="C169" i="16" s="1"/>
  <c r="C35" i="16"/>
  <c r="C170" i="16" s="1"/>
  <c r="C21" i="16"/>
  <c r="C156" i="16" s="1"/>
  <c r="C283" i="16"/>
  <c r="C155" i="16"/>
  <c r="C51" i="16"/>
  <c r="C67" i="16" s="1"/>
  <c r="C36" i="16"/>
  <c r="C52" i="16" s="1"/>
  <c r="C68" i="16" s="1"/>
  <c r="E269" i="16"/>
  <c r="E270" i="16" s="1"/>
  <c r="E271" i="16" s="1"/>
  <c r="E272" i="16" s="1"/>
  <c r="E273" i="16" s="1"/>
  <c r="E274" i="16" s="1"/>
  <c r="E275" i="16" s="1"/>
  <c r="E276" i="16" s="1"/>
  <c r="E277" i="16" s="1"/>
  <c r="E278" i="16" s="1"/>
  <c r="E279" i="16" s="1"/>
  <c r="E280" i="16" s="1"/>
  <c r="E281" i="16" s="1"/>
  <c r="E282" i="16" s="1"/>
  <c r="E253" i="16"/>
  <c r="E254" i="16" s="1"/>
  <c r="E255" i="16" s="1"/>
  <c r="E256" i="16"/>
  <c r="E257" i="16" s="1"/>
  <c r="E258" i="16" s="1"/>
  <c r="E259" i="16" s="1"/>
  <c r="E260" i="16" s="1"/>
  <c r="E261" i="16" s="1"/>
  <c r="E262" i="16" s="1"/>
  <c r="E263" i="16" s="1"/>
  <c r="E264" i="16" s="1"/>
  <c r="E265" i="16" s="1"/>
  <c r="E266" i="16" s="1"/>
  <c r="E237" i="16"/>
  <c r="E238" i="16" s="1"/>
  <c r="E239" i="16" s="1"/>
  <c r="E240" i="16" s="1"/>
  <c r="E241" i="16" s="1"/>
  <c r="E242" i="16" s="1"/>
  <c r="E243" i="16" s="1"/>
  <c r="E244" i="16" s="1"/>
  <c r="E245" i="16" s="1"/>
  <c r="E246" i="16" s="1"/>
  <c r="E247" i="16" s="1"/>
  <c r="E248" i="16" s="1"/>
  <c r="E249" i="16" s="1"/>
  <c r="E250" i="16" s="1"/>
  <c r="E221" i="16"/>
  <c r="E222" i="16" s="1"/>
  <c r="E223" i="16" s="1"/>
  <c r="E224" i="16" s="1"/>
  <c r="E225" i="16" s="1"/>
  <c r="E226" i="16" s="1"/>
  <c r="E227" i="16" s="1"/>
  <c r="E228" i="16" s="1"/>
  <c r="E229" i="16" s="1"/>
  <c r="E230" i="16" s="1"/>
  <c r="E231" i="16" s="1"/>
  <c r="E232" i="16" s="1"/>
  <c r="E233" i="16" s="1"/>
  <c r="E234" i="16" s="1"/>
  <c r="E205" i="16"/>
  <c r="E206" i="16" s="1"/>
  <c r="E207" i="16" s="1"/>
  <c r="E208" i="16" s="1"/>
  <c r="E209" i="16"/>
  <c r="E210" i="16" s="1"/>
  <c r="E211" i="16" s="1"/>
  <c r="E212" i="16" s="1"/>
  <c r="E213" i="16" s="1"/>
  <c r="E214" i="16" s="1"/>
  <c r="E215" i="16" s="1"/>
  <c r="E216" i="16" s="1"/>
  <c r="E217" i="16" s="1"/>
  <c r="E218" i="16" s="1"/>
  <c r="E189" i="16"/>
  <c r="E190" i="16" s="1"/>
  <c r="E191" i="16" s="1"/>
  <c r="E192" i="16" s="1"/>
  <c r="E193" i="16" s="1"/>
  <c r="E194" i="16" s="1"/>
  <c r="E195" i="16" s="1"/>
  <c r="E196" i="16" s="1"/>
  <c r="E197" i="16" s="1"/>
  <c r="E198" i="16" s="1"/>
  <c r="E199" i="16" s="1"/>
  <c r="E200" i="16" s="1"/>
  <c r="E201" i="16" s="1"/>
  <c r="E202" i="16" s="1"/>
  <c r="E173" i="16"/>
  <c r="E174" i="16" s="1"/>
  <c r="E175" i="16" s="1"/>
  <c r="E176" i="16" s="1"/>
  <c r="E177" i="16" s="1"/>
  <c r="E178" i="16" s="1"/>
  <c r="E179" i="16" s="1"/>
  <c r="E180" i="16" s="1"/>
  <c r="E181" i="16" s="1"/>
  <c r="E182" i="16" s="1"/>
  <c r="E183" i="16" s="1"/>
  <c r="E184" i="16" s="1"/>
  <c r="E185" i="16" s="1"/>
  <c r="E186" i="16" s="1"/>
  <c r="G170" i="16"/>
  <c r="G186" i="16" s="1"/>
  <c r="G202" i="16" s="1"/>
  <c r="G218" i="16" s="1"/>
  <c r="G234" i="16" s="1"/>
  <c r="G250" i="16" s="1"/>
  <c r="G266" i="16" s="1"/>
  <c r="G282" i="16" s="1"/>
  <c r="G169" i="16"/>
  <c r="G185" i="16" s="1"/>
  <c r="G201" i="16" s="1"/>
  <c r="G217" i="16" s="1"/>
  <c r="G233" i="16" s="1"/>
  <c r="G249" i="16" s="1"/>
  <c r="G265" i="16" s="1"/>
  <c r="G281" i="16" s="1"/>
  <c r="G168" i="16"/>
  <c r="G184" i="16" s="1"/>
  <c r="G200" i="16" s="1"/>
  <c r="G216" i="16" s="1"/>
  <c r="G232" i="16" s="1"/>
  <c r="G248" i="16" s="1"/>
  <c r="G264" i="16" s="1"/>
  <c r="G280" i="16" s="1"/>
  <c r="G167" i="16"/>
  <c r="G183" i="16" s="1"/>
  <c r="G199" i="16"/>
  <c r="G215" i="16" s="1"/>
  <c r="G231" i="16" s="1"/>
  <c r="G247" i="16" s="1"/>
  <c r="G263" i="16" s="1"/>
  <c r="G279" i="16" s="1"/>
  <c r="G166" i="16"/>
  <c r="G182" i="16" s="1"/>
  <c r="G198" i="16" s="1"/>
  <c r="G214" i="16" s="1"/>
  <c r="G230" i="16" s="1"/>
  <c r="G246" i="16"/>
  <c r="G262" i="16" s="1"/>
  <c r="G278" i="16" s="1"/>
  <c r="G165" i="16"/>
  <c r="G181" i="16" s="1"/>
  <c r="G197" i="16" s="1"/>
  <c r="G213" i="16" s="1"/>
  <c r="G229" i="16" s="1"/>
  <c r="G245" i="16" s="1"/>
  <c r="G261" i="16" s="1"/>
  <c r="G277" i="16" s="1"/>
  <c r="G164" i="16"/>
  <c r="G180" i="16" s="1"/>
  <c r="G196" i="16" s="1"/>
  <c r="G212" i="16" s="1"/>
  <c r="G228" i="16" s="1"/>
  <c r="G244" i="16" s="1"/>
  <c r="G260" i="16" s="1"/>
  <c r="G276" i="16" s="1"/>
  <c r="G163" i="16"/>
  <c r="G179" i="16" s="1"/>
  <c r="G195" i="16" s="1"/>
  <c r="G211" i="16" s="1"/>
  <c r="G227" i="16" s="1"/>
  <c r="G243" i="16" s="1"/>
  <c r="G259" i="16" s="1"/>
  <c r="G275" i="16" s="1"/>
  <c r="G162" i="16"/>
  <c r="G178" i="16" s="1"/>
  <c r="G194" i="16" s="1"/>
  <c r="G210" i="16" s="1"/>
  <c r="G226" i="16" s="1"/>
  <c r="G242" i="16" s="1"/>
  <c r="G258" i="16" s="1"/>
  <c r="G274" i="16" s="1"/>
  <c r="G161" i="16"/>
  <c r="G177" i="16" s="1"/>
  <c r="G193" i="16" s="1"/>
  <c r="G209" i="16" s="1"/>
  <c r="G225" i="16" s="1"/>
  <c r="G241" i="16" s="1"/>
  <c r="G257" i="16" s="1"/>
  <c r="G273" i="16" s="1"/>
  <c r="G160" i="16"/>
  <c r="G176" i="16" s="1"/>
  <c r="G192" i="16" s="1"/>
  <c r="G208" i="16" s="1"/>
  <c r="G224" i="16" s="1"/>
  <c r="G240" i="16" s="1"/>
  <c r="G256" i="16" s="1"/>
  <c r="G272" i="16" s="1"/>
  <c r="G159" i="16"/>
  <c r="G175" i="16" s="1"/>
  <c r="G191" i="16"/>
  <c r="G207" i="16" s="1"/>
  <c r="G223" i="16" s="1"/>
  <c r="G239" i="16" s="1"/>
  <c r="G255" i="16" s="1"/>
  <c r="G271" i="16" s="1"/>
  <c r="G158" i="16"/>
  <c r="G174" i="16" s="1"/>
  <c r="G190" i="16" s="1"/>
  <c r="G206" i="16" s="1"/>
  <c r="G222" i="16" s="1"/>
  <c r="G238" i="16" s="1"/>
  <c r="G254" i="16" s="1"/>
  <c r="G270" i="16" s="1"/>
  <c r="G157" i="16"/>
  <c r="G173" i="16" s="1"/>
  <c r="G189" i="16" s="1"/>
  <c r="G205" i="16" s="1"/>
  <c r="G221" i="16" s="1"/>
  <c r="G237" i="16" s="1"/>
  <c r="G253" i="16" s="1"/>
  <c r="G269" i="16" s="1"/>
  <c r="G156" i="16"/>
  <c r="G172" i="16" s="1"/>
  <c r="G188" i="16" s="1"/>
  <c r="G204" i="16" s="1"/>
  <c r="G220" i="16" s="1"/>
  <c r="G236" i="16" s="1"/>
  <c r="G252" i="16" s="1"/>
  <c r="G268" i="16" s="1"/>
  <c r="E156" i="16"/>
  <c r="E157" i="16" s="1"/>
  <c r="E158" i="16" s="1"/>
  <c r="E159" i="16" s="1"/>
  <c r="E160" i="16" s="1"/>
  <c r="E161" i="16" s="1"/>
  <c r="E162" i="16" s="1"/>
  <c r="E163" i="16" s="1"/>
  <c r="E164" i="16" s="1"/>
  <c r="E165" i="16" s="1"/>
  <c r="E166" i="16" s="1"/>
  <c r="E167" i="16" s="1"/>
  <c r="E168" i="16" s="1"/>
  <c r="E169" i="16" s="1"/>
  <c r="E170" i="16" s="1"/>
  <c r="G155" i="16"/>
  <c r="G171" i="16" s="1"/>
  <c r="G187" i="16" s="1"/>
  <c r="G203" i="16" s="1"/>
  <c r="G219" i="16" s="1"/>
  <c r="G235" i="16" s="1"/>
  <c r="G251" i="16" s="1"/>
  <c r="G267" i="16" s="1"/>
  <c r="G21" i="16"/>
  <c r="G37" i="16"/>
  <c r="G53" i="16" s="1"/>
  <c r="G69" i="16" s="1"/>
  <c r="G85" i="16" s="1"/>
  <c r="G101" i="16" s="1"/>
  <c r="G117" i="16" s="1"/>
  <c r="G133" i="16" s="1"/>
  <c r="G22" i="16"/>
  <c r="G38" i="16" s="1"/>
  <c r="G54" i="16" s="1"/>
  <c r="G70" i="16" s="1"/>
  <c r="G86" i="16" s="1"/>
  <c r="G102" i="16" s="1"/>
  <c r="G118" i="16" s="1"/>
  <c r="G134" i="16" s="1"/>
  <c r="G23" i="16"/>
  <c r="G39" i="16" s="1"/>
  <c r="G55" i="16" s="1"/>
  <c r="G71" i="16" s="1"/>
  <c r="G87" i="16" s="1"/>
  <c r="G103" i="16" s="1"/>
  <c r="G119" i="16" s="1"/>
  <c r="G135" i="16" s="1"/>
  <c r="G24" i="16"/>
  <c r="G40" i="16" s="1"/>
  <c r="G56" i="16" s="1"/>
  <c r="G72" i="16" s="1"/>
  <c r="G88" i="16" s="1"/>
  <c r="G104" i="16" s="1"/>
  <c r="G120" i="16" s="1"/>
  <c r="G136" i="16" s="1"/>
  <c r="G25" i="16"/>
  <c r="G41" i="16"/>
  <c r="G57" i="16" s="1"/>
  <c r="G73" i="16" s="1"/>
  <c r="G89" i="16" s="1"/>
  <c r="G105" i="16" s="1"/>
  <c r="G121" i="16" s="1"/>
  <c r="G137" i="16" s="1"/>
  <c r="G26" i="16"/>
  <c r="G42" i="16" s="1"/>
  <c r="G58" i="16" s="1"/>
  <c r="G74" i="16" s="1"/>
  <c r="G90" i="16" s="1"/>
  <c r="G106" i="16" s="1"/>
  <c r="G122" i="16" s="1"/>
  <c r="G138" i="16" s="1"/>
  <c r="G27" i="16"/>
  <c r="G43" i="16" s="1"/>
  <c r="G59" i="16" s="1"/>
  <c r="G75" i="16" s="1"/>
  <c r="G91" i="16" s="1"/>
  <c r="G107" i="16" s="1"/>
  <c r="G123" i="16" s="1"/>
  <c r="G139" i="16" s="1"/>
  <c r="G28" i="16"/>
  <c r="G44" i="16" s="1"/>
  <c r="G60" i="16" s="1"/>
  <c r="G76" i="16" s="1"/>
  <c r="G92" i="16" s="1"/>
  <c r="G108" i="16" s="1"/>
  <c r="G124" i="16" s="1"/>
  <c r="G140" i="16" s="1"/>
  <c r="G29" i="16"/>
  <c r="G45" i="16"/>
  <c r="G61" i="16" s="1"/>
  <c r="G77" i="16" s="1"/>
  <c r="G93" i="16" s="1"/>
  <c r="G109" i="16" s="1"/>
  <c r="G125" i="16" s="1"/>
  <c r="G141" i="16" s="1"/>
  <c r="G30" i="16"/>
  <c r="G46" i="16" s="1"/>
  <c r="G62" i="16" s="1"/>
  <c r="G78" i="16" s="1"/>
  <c r="G94" i="16" s="1"/>
  <c r="G110" i="16" s="1"/>
  <c r="G126" i="16" s="1"/>
  <c r="G142" i="16" s="1"/>
  <c r="G31" i="16"/>
  <c r="G47" i="16" s="1"/>
  <c r="G63" i="16" s="1"/>
  <c r="G79" i="16" s="1"/>
  <c r="G95" i="16" s="1"/>
  <c r="G111" i="16" s="1"/>
  <c r="G127" i="16" s="1"/>
  <c r="G143" i="16" s="1"/>
  <c r="G32" i="16"/>
  <c r="G48" i="16" s="1"/>
  <c r="G64" i="16" s="1"/>
  <c r="G80" i="16" s="1"/>
  <c r="G96" i="16" s="1"/>
  <c r="G112" i="16" s="1"/>
  <c r="G128" i="16" s="1"/>
  <c r="G144" i="16" s="1"/>
  <c r="G33" i="16"/>
  <c r="G49" i="16" s="1"/>
  <c r="G65" i="16" s="1"/>
  <c r="G81" i="16" s="1"/>
  <c r="G97" i="16" s="1"/>
  <c r="G113" i="16" s="1"/>
  <c r="G129" i="16" s="1"/>
  <c r="G145" i="16" s="1"/>
  <c r="G34" i="16"/>
  <c r="G50" i="16" s="1"/>
  <c r="G66" i="16" s="1"/>
  <c r="G82" i="16" s="1"/>
  <c r="G98" i="16" s="1"/>
  <c r="G114" i="16" s="1"/>
  <c r="G130" i="16" s="1"/>
  <c r="G146" i="16" s="1"/>
  <c r="G35" i="16"/>
  <c r="G51" i="16" s="1"/>
  <c r="G67" i="16" s="1"/>
  <c r="G83" i="16" s="1"/>
  <c r="G99" i="16" s="1"/>
  <c r="G115" i="16" s="1"/>
  <c r="G131" i="16" s="1"/>
  <c r="G147" i="16" s="1"/>
  <c r="G20" i="16"/>
  <c r="G36" i="16" s="1"/>
  <c r="G52" i="16" s="1"/>
  <c r="G68" i="16" s="1"/>
  <c r="G84" i="16" s="1"/>
  <c r="G100" i="16" s="1"/>
  <c r="G116" i="16" s="1"/>
  <c r="G132" i="16" s="1"/>
  <c r="W21" i="16"/>
  <c r="W37" i="16" s="1"/>
  <c r="W53" i="16" s="1"/>
  <c r="W69" i="16" s="1"/>
  <c r="W85" i="16" s="1"/>
  <c r="W101" i="16" s="1"/>
  <c r="W117" i="16" s="1"/>
  <c r="W133" i="16" s="1"/>
  <c r="W22" i="16"/>
  <c r="W38" i="16" s="1"/>
  <c r="W54" i="16" s="1"/>
  <c r="W70" i="16" s="1"/>
  <c r="W86" i="16" s="1"/>
  <c r="W102" i="16" s="1"/>
  <c r="W118" i="16" s="1"/>
  <c r="W134" i="16" s="1"/>
  <c r="W23" i="16"/>
  <c r="W39" i="16" s="1"/>
  <c r="W55" i="16" s="1"/>
  <c r="W71" i="16" s="1"/>
  <c r="W87" i="16" s="1"/>
  <c r="W103" i="16" s="1"/>
  <c r="W119" i="16" s="1"/>
  <c r="W135" i="16" s="1"/>
  <c r="W24" i="16"/>
  <c r="W40" i="16" s="1"/>
  <c r="W56" i="16" s="1"/>
  <c r="W72" i="16" s="1"/>
  <c r="W88" i="16" s="1"/>
  <c r="W104" i="16" s="1"/>
  <c r="W120" i="16" s="1"/>
  <c r="W136" i="16" s="1"/>
  <c r="W25" i="16"/>
  <c r="W41" i="16" s="1"/>
  <c r="W57" i="16" s="1"/>
  <c r="W73" i="16" s="1"/>
  <c r="W89" i="16" s="1"/>
  <c r="W105" i="16" s="1"/>
  <c r="W121" i="16" s="1"/>
  <c r="W137" i="16" s="1"/>
  <c r="W26" i="16"/>
  <c r="W42" i="16" s="1"/>
  <c r="W58" i="16" s="1"/>
  <c r="W74" i="16" s="1"/>
  <c r="W90" i="16" s="1"/>
  <c r="W106" i="16" s="1"/>
  <c r="W122" i="16" s="1"/>
  <c r="W138" i="16" s="1"/>
  <c r="W27" i="16"/>
  <c r="W43" i="16" s="1"/>
  <c r="W59" i="16" s="1"/>
  <c r="W75" i="16" s="1"/>
  <c r="W91" i="16" s="1"/>
  <c r="W107" i="16" s="1"/>
  <c r="W123" i="16" s="1"/>
  <c r="W139" i="16" s="1"/>
  <c r="W28" i="16"/>
  <c r="W44" i="16" s="1"/>
  <c r="W60" i="16" s="1"/>
  <c r="W76" i="16" s="1"/>
  <c r="W92" i="16" s="1"/>
  <c r="W108" i="16" s="1"/>
  <c r="W124" i="16" s="1"/>
  <c r="W140" i="16" s="1"/>
  <c r="W29" i="16"/>
  <c r="W45" i="16" s="1"/>
  <c r="W61" i="16" s="1"/>
  <c r="W77" i="16" s="1"/>
  <c r="W93" i="16" s="1"/>
  <c r="W109" i="16" s="1"/>
  <c r="W125" i="16" s="1"/>
  <c r="W141" i="16" s="1"/>
  <c r="W30" i="16"/>
  <c r="W46" i="16" s="1"/>
  <c r="W62" i="16" s="1"/>
  <c r="W78" i="16" s="1"/>
  <c r="W94" i="16" s="1"/>
  <c r="W110" i="16" s="1"/>
  <c r="W126" i="16" s="1"/>
  <c r="W142" i="16" s="1"/>
  <c r="W31" i="16"/>
  <c r="W47" i="16" s="1"/>
  <c r="W63" i="16" s="1"/>
  <c r="W32" i="16"/>
  <c r="W48" i="16" s="1"/>
  <c r="W64" i="16" s="1"/>
  <c r="W80" i="16" s="1"/>
  <c r="W96" i="16" s="1"/>
  <c r="W112" i="16" s="1"/>
  <c r="W128" i="16" s="1"/>
  <c r="W144" i="16" s="1"/>
  <c r="W33" i="16"/>
  <c r="W49" i="16" s="1"/>
  <c r="W65" i="16" s="1"/>
  <c r="W81" i="16" s="1"/>
  <c r="W97" i="16" s="1"/>
  <c r="W113" i="16" s="1"/>
  <c r="W129" i="16" s="1"/>
  <c r="W145" i="16" s="1"/>
  <c r="W34" i="16"/>
  <c r="W50" i="16" s="1"/>
  <c r="W66" i="16" s="1"/>
  <c r="W82" i="16" s="1"/>
  <c r="W98" i="16" s="1"/>
  <c r="W114" i="16" s="1"/>
  <c r="W130" i="16" s="1"/>
  <c r="W146" i="16" s="1"/>
  <c r="W35" i="16"/>
  <c r="W51" i="16" s="1"/>
  <c r="W67" i="16" s="1"/>
  <c r="W83" i="16" s="1"/>
  <c r="W99" i="16" s="1"/>
  <c r="W115" i="16" s="1"/>
  <c r="W131" i="16" s="1"/>
  <c r="W147" i="16" s="1"/>
  <c r="W20" i="16"/>
  <c r="W36" i="16" s="1"/>
  <c r="W52" i="16" s="1"/>
  <c r="W68" i="16" s="1"/>
  <c r="W84" i="16" s="1"/>
  <c r="W100" i="16" s="1"/>
  <c r="W116" i="16" s="1"/>
  <c r="W132" i="16" s="1"/>
  <c r="F22" i="16"/>
  <c r="O22" i="16" s="1"/>
  <c r="F23" i="16"/>
  <c r="O23" i="16"/>
  <c r="F24" i="16"/>
  <c r="O24" i="16" s="1"/>
  <c r="F25" i="16"/>
  <c r="F26" i="16"/>
  <c r="F42" i="16" s="1"/>
  <c r="F27" i="16"/>
  <c r="F28" i="16"/>
  <c r="H28" i="16" s="1"/>
  <c r="F29" i="16"/>
  <c r="F45" i="16" s="1"/>
  <c r="F30" i="16"/>
  <c r="N30" i="16" s="1"/>
  <c r="F31" i="16"/>
  <c r="F47" i="16" s="1"/>
  <c r="O47" i="16" s="1"/>
  <c r="F32" i="16"/>
  <c r="F167" i="16" s="1"/>
  <c r="F183" i="16" s="1"/>
  <c r="F199" i="16" s="1"/>
  <c r="F215" i="16" s="1"/>
  <c r="F231" i="16" s="1"/>
  <c r="F247" i="16" s="1"/>
  <c r="F263" i="16" s="1"/>
  <c r="F279" i="16" s="1"/>
  <c r="F33" i="16"/>
  <c r="F34" i="16"/>
  <c r="M34" i="16" s="1"/>
  <c r="F35" i="16"/>
  <c r="N35" i="16" s="1"/>
  <c r="E134" i="16"/>
  <c r="E135" i="16" s="1"/>
  <c r="E136" i="16" s="1"/>
  <c r="E137" i="16" s="1"/>
  <c r="E138" i="16" s="1"/>
  <c r="E139" i="16" s="1"/>
  <c r="E140" i="16" s="1"/>
  <c r="E141" i="16" s="1"/>
  <c r="E142" i="16" s="1"/>
  <c r="E143" i="16" s="1"/>
  <c r="E144" i="16" s="1"/>
  <c r="E145" i="16" s="1"/>
  <c r="E146" i="16" s="1"/>
  <c r="E147" i="16" s="1"/>
  <c r="E118" i="16"/>
  <c r="E119" i="16" s="1"/>
  <c r="E120" i="16" s="1"/>
  <c r="E121" i="16" s="1"/>
  <c r="E122" i="16" s="1"/>
  <c r="E123" i="16" s="1"/>
  <c r="E124" i="16" s="1"/>
  <c r="E125" i="16" s="1"/>
  <c r="E126" i="16" s="1"/>
  <c r="E127" i="16" s="1"/>
  <c r="E128" i="16" s="1"/>
  <c r="E129" i="16" s="1"/>
  <c r="E130" i="16" s="1"/>
  <c r="E131" i="16" s="1"/>
  <c r="E102" i="16"/>
  <c r="E103" i="16" s="1"/>
  <c r="E104" i="16" s="1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E115" i="16" s="1"/>
  <c r="E86" i="16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70" i="16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54" i="16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38" i="16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L28" i="16"/>
  <c r="N28" i="16"/>
  <c r="J28" i="16"/>
  <c r="M28" i="16"/>
  <c r="I28" i="16"/>
  <c r="M31" i="16"/>
  <c r="J31" i="16"/>
  <c r="O31" i="16"/>
  <c r="L31" i="16"/>
  <c r="H23" i="16"/>
  <c r="N34" i="16"/>
  <c r="O34" i="16"/>
  <c r="K34" i="16"/>
  <c r="I34" i="16"/>
  <c r="J34" i="16"/>
  <c r="H34" i="16"/>
  <c r="F46" i="16"/>
  <c r="M46" i="16" s="1"/>
  <c r="M30" i="16"/>
  <c r="L30" i="16"/>
  <c r="K30" i="16"/>
  <c r="I30" i="16"/>
  <c r="H30" i="16"/>
  <c r="O30" i="16"/>
  <c r="J30" i="16"/>
  <c r="N26" i="16"/>
  <c r="M26" i="16"/>
  <c r="O26" i="16"/>
  <c r="K26" i="16"/>
  <c r="I26" i="16"/>
  <c r="L26" i="16"/>
  <c r="H26" i="16"/>
  <c r="N22" i="16"/>
  <c r="K22" i="16"/>
  <c r="I22" i="16"/>
  <c r="J22" i="16"/>
  <c r="L32" i="16"/>
  <c r="F51" i="16"/>
  <c r="F67" i="16" s="1"/>
  <c r="M35" i="16"/>
  <c r="L35" i="16"/>
  <c r="O35" i="16"/>
  <c r="J35" i="16"/>
  <c r="K35" i="16"/>
  <c r="H35" i="16"/>
  <c r="I35" i="16"/>
  <c r="F43" i="16"/>
  <c r="H43" i="16" s="1"/>
  <c r="M27" i="16"/>
  <c r="O27" i="16"/>
  <c r="N27" i="16"/>
  <c r="J27" i="16"/>
  <c r="K27" i="16"/>
  <c r="I27" i="16"/>
  <c r="L27" i="16"/>
  <c r="H27" i="16"/>
  <c r="F49" i="16"/>
  <c r="M49" i="16" s="1"/>
  <c r="I33" i="16"/>
  <c r="H33" i="16"/>
  <c r="N33" i="16"/>
  <c r="J33" i="16"/>
  <c r="O29" i="16"/>
  <c r="N29" i="16"/>
  <c r="L29" i="16"/>
  <c r="K29" i="16"/>
  <c r="I29" i="16"/>
  <c r="H29" i="16"/>
  <c r="M29" i="16"/>
  <c r="F41" i="16"/>
  <c r="F57" i="16" s="1"/>
  <c r="N25" i="16"/>
  <c r="M25" i="16"/>
  <c r="O25" i="16"/>
  <c r="H25" i="16"/>
  <c r="J25" i="16"/>
  <c r="C47" i="16"/>
  <c r="C162" i="16"/>
  <c r="F163" i="16"/>
  <c r="F179" i="16" s="1"/>
  <c r="F195" i="16" s="1"/>
  <c r="F211" i="16" s="1"/>
  <c r="F227" i="16" s="1"/>
  <c r="F243" i="16" s="1"/>
  <c r="F259" i="16" s="1"/>
  <c r="F275" i="16" s="1"/>
  <c r="C50" i="16"/>
  <c r="C66" i="16" s="1"/>
  <c r="C157" i="16"/>
  <c r="F170" i="16"/>
  <c r="F186" i="16" s="1"/>
  <c r="F202" i="16" s="1"/>
  <c r="F218" i="16" s="1"/>
  <c r="F234" i="16" s="1"/>
  <c r="F250" i="16" s="1"/>
  <c r="F266" i="16" s="1"/>
  <c r="F282" i="16" s="1"/>
  <c r="F162" i="16"/>
  <c r="F178" i="16" s="1"/>
  <c r="F194" i="16" s="1"/>
  <c r="F210" i="16" s="1"/>
  <c r="F226" i="16" s="1"/>
  <c r="F242" i="16" s="1"/>
  <c r="F258" i="16" s="1"/>
  <c r="F274" i="16" s="1"/>
  <c r="C165" i="16"/>
  <c r="F169" i="16"/>
  <c r="F185" i="16" s="1"/>
  <c r="F201" i="16" s="1"/>
  <c r="F217" i="16" s="1"/>
  <c r="F233" i="16" s="1"/>
  <c r="F249" i="16" s="1"/>
  <c r="F265" i="16" s="1"/>
  <c r="F281" i="16" s="1"/>
  <c r="F165" i="16"/>
  <c r="F181" i="16" s="1"/>
  <c r="F197" i="16" s="1"/>
  <c r="F213" i="16" s="1"/>
  <c r="F229" i="16" s="1"/>
  <c r="F245" i="16" s="1"/>
  <c r="F261" i="16" s="1"/>
  <c r="F277" i="16" s="1"/>
  <c r="F161" i="16"/>
  <c r="F177" i="16" s="1"/>
  <c r="F193" i="16" s="1"/>
  <c r="F209" i="16" s="1"/>
  <c r="F225" i="16" s="1"/>
  <c r="F241" i="16" s="1"/>
  <c r="F257" i="16" s="1"/>
  <c r="F273" i="16" s="1"/>
  <c r="F157" i="16"/>
  <c r="F173" i="16" s="1"/>
  <c r="F189" i="16" s="1"/>
  <c r="F205" i="16" s="1"/>
  <c r="F221" i="16" s="1"/>
  <c r="F237" i="16" s="1"/>
  <c r="F253" i="16" s="1"/>
  <c r="F269" i="16" s="1"/>
  <c r="F168" i="16"/>
  <c r="F184" i="16" s="1"/>
  <c r="F200" i="16" s="1"/>
  <c r="F216" i="16" s="1"/>
  <c r="F232" i="16" s="1"/>
  <c r="F248" i="16" s="1"/>
  <c r="F264" i="16" s="1"/>
  <c r="F280" i="16" s="1"/>
  <c r="F164" i="16"/>
  <c r="F180" i="16" s="1"/>
  <c r="F196" i="16" s="1"/>
  <c r="F212" i="16" s="1"/>
  <c r="F228" i="16" s="1"/>
  <c r="F244" i="16" s="1"/>
  <c r="F260" i="16" s="1"/>
  <c r="F276" i="16" s="1"/>
  <c r="F160" i="16"/>
  <c r="F176" i="16"/>
  <c r="F192" i="16"/>
  <c r="F208" i="16" s="1"/>
  <c r="F224" i="16" s="1"/>
  <c r="F240" i="16" s="1"/>
  <c r="F256" i="16" s="1"/>
  <c r="F272" i="16" s="1"/>
  <c r="C39" i="16"/>
  <c r="C174" i="16" s="1"/>
  <c r="C45" i="16"/>
  <c r="C41" i="16"/>
  <c r="C176" i="16" s="1"/>
  <c r="C48" i="16"/>
  <c r="C44" i="16"/>
  <c r="C179" i="16" s="1"/>
  <c r="C40" i="16"/>
  <c r="C175" i="16" s="1"/>
  <c r="C37" i="16"/>
  <c r="C53" i="16" s="1"/>
  <c r="I49" i="16"/>
  <c r="S49" i="16" s="1"/>
  <c r="F63" i="16"/>
  <c r="Q300" i="19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103" i="17"/>
  <c r="I104" i="17"/>
  <c r="E21" i="16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F156" i="16"/>
  <c r="F172" i="16" s="1"/>
  <c r="F188" i="16" s="1"/>
  <c r="F204" i="16" s="1"/>
  <c r="F220" i="16" s="1"/>
  <c r="F236" i="16" s="1"/>
  <c r="F252" i="16" s="1"/>
  <c r="F268" i="16" s="1"/>
  <c r="L21" i="16"/>
  <c r="O21" i="16"/>
  <c r="K21" i="16"/>
  <c r="N21" i="16"/>
  <c r="J21" i="16"/>
  <c r="I21" i="16"/>
  <c r="M21" i="16"/>
  <c r="F37" i="16"/>
  <c r="N37" i="16" s="1"/>
  <c r="B39" i="6"/>
  <c r="B47" i="6"/>
  <c r="B45" i="6"/>
  <c r="Q228" i="19"/>
  <c r="C189" i="16"/>
  <c r="L22" i="16"/>
  <c r="M22" i="16"/>
  <c r="F38" i="16"/>
  <c r="F54" i="16" s="1"/>
  <c r="H22" i="16"/>
  <c r="K23" i="16"/>
  <c r="J23" i="16"/>
  <c r="F39" i="16"/>
  <c r="N39" i="16" s="1"/>
  <c r="F158" i="16"/>
  <c r="F174" i="16" s="1"/>
  <c r="F190" i="16" s="1"/>
  <c r="F206" i="16" s="1"/>
  <c r="F222" i="16" s="1"/>
  <c r="F238" i="16" s="1"/>
  <c r="F254" i="16" s="1"/>
  <c r="F270" i="16" s="1"/>
  <c r="L23" i="16"/>
  <c r="I23" i="16"/>
  <c r="M23" i="16"/>
  <c r="N23" i="16"/>
  <c r="C186" i="16"/>
  <c r="M51" i="16"/>
  <c r="H46" i="16"/>
  <c r="C59" i="16"/>
  <c r="C202" i="16"/>
  <c r="C83" i="16"/>
  <c r="C218" i="16" s="1"/>
  <c r="L42" i="16"/>
  <c r="K47" i="16"/>
  <c r="I47" i="16"/>
  <c r="S47" i="16" s="1"/>
  <c r="H49" i="16"/>
  <c r="L41" i="16"/>
  <c r="K51" i="16"/>
  <c r="M47" i="16"/>
  <c r="L47" i="16"/>
  <c r="K41" i="16"/>
  <c r="L51" i="16"/>
  <c r="J47" i="16"/>
  <c r="J41" i="16"/>
  <c r="J51" i="16"/>
  <c r="C173" i="16"/>
  <c r="F59" i="16"/>
  <c r="O59" i="16" s="1"/>
  <c r="H38" i="16"/>
  <c r="H39" i="16"/>
  <c r="I39" i="16"/>
  <c r="L46" i="16"/>
  <c r="M38" i="16"/>
  <c r="L39" i="16"/>
  <c r="N46" i="16"/>
  <c r="K39" i="16"/>
  <c r="K45" i="16"/>
  <c r="H45" i="16"/>
  <c r="C205" i="16"/>
  <c r="C86" i="16"/>
  <c r="C182" i="16"/>
  <c r="C63" i="16"/>
  <c r="C79" i="16" s="1"/>
  <c r="C95" i="16" s="1"/>
  <c r="C230" i="16" s="1"/>
  <c r="C61" i="16"/>
  <c r="C180" i="16"/>
  <c r="C185" i="16"/>
  <c r="I41" i="16"/>
  <c r="S41" i="16" s="1"/>
  <c r="J49" i="16"/>
  <c r="K49" i="16"/>
  <c r="N51" i="16"/>
  <c r="H51" i="16"/>
  <c r="N47" i="16"/>
  <c r="H47" i="16"/>
  <c r="H41" i="16"/>
  <c r="N41" i="16"/>
  <c r="I51" i="16"/>
  <c r="O51" i="16"/>
  <c r="U155" i="16"/>
  <c r="M39" i="16"/>
  <c r="F55" i="16"/>
  <c r="N55" i="16" s="1"/>
  <c r="J39" i="16"/>
  <c r="O39" i="16"/>
  <c r="C99" i="16"/>
  <c r="C234" i="16" s="1"/>
  <c r="C75" i="16"/>
  <c r="C91" i="16" s="1"/>
  <c r="C107" i="16" s="1"/>
  <c r="C242" i="16" s="1"/>
  <c r="C194" i="16"/>
  <c r="C221" i="16"/>
  <c r="C102" i="16"/>
  <c r="C237" i="16" s="1"/>
  <c r="C198" i="16"/>
  <c r="K55" i="16"/>
  <c r="C214" i="16"/>
  <c r="C123" i="16"/>
  <c r="C258" i="16" s="1"/>
  <c r="Q64" i="24"/>
  <c r="Q59" i="24"/>
  <c r="Q56" i="24"/>
  <c r="Q51" i="24"/>
  <c r="Q48" i="24"/>
  <c r="Q43" i="24"/>
  <c r="Q64" i="23"/>
  <c r="Q59" i="23"/>
  <c r="Q56" i="23"/>
  <c r="Q51" i="23"/>
  <c r="Q48" i="23"/>
  <c r="Q43" i="23"/>
  <c r="Q64" i="25"/>
  <c r="Q59" i="25"/>
  <c r="Q56" i="25"/>
  <c r="Q51" i="25"/>
  <c r="Q48" i="25"/>
  <c r="Q45" i="25"/>
  <c r="Q41" i="25"/>
  <c r="Q62" i="26"/>
  <c r="Q57" i="26"/>
  <c r="Q54" i="26"/>
  <c r="Q49" i="26"/>
  <c r="Q46" i="26"/>
  <c r="Q41" i="26"/>
  <c r="Q62" i="27"/>
  <c r="Q57" i="27"/>
  <c r="Q54" i="27"/>
  <c r="Q49" i="27"/>
  <c r="Q46" i="27"/>
  <c r="Q61" i="28"/>
  <c r="Q57" i="28"/>
  <c r="Q53" i="28"/>
  <c r="Q49" i="28"/>
  <c r="Q45" i="28"/>
  <c r="Q41" i="28"/>
  <c r="Q62" i="22"/>
  <c r="Q57" i="22"/>
  <c r="Q54" i="22"/>
  <c r="Q48" i="22"/>
  <c r="Q44" i="22"/>
  <c r="Q58" i="24"/>
  <c r="Q53" i="24"/>
  <c r="Q50" i="24"/>
  <c r="Q45" i="24"/>
  <c r="Q42" i="24"/>
  <c r="Q61" i="23"/>
  <c r="Q58" i="23"/>
  <c r="Q53" i="23"/>
  <c r="Q50" i="23"/>
  <c r="Q45" i="23"/>
  <c r="Q42" i="23"/>
  <c r="Q61" i="25"/>
  <c r="Q61" i="24"/>
  <c r="Q63" i="24"/>
  <c r="Q60" i="24"/>
  <c r="Q55" i="24"/>
  <c r="Q52" i="24"/>
  <c r="Q47" i="24"/>
  <c r="Q44" i="24"/>
  <c r="Q63" i="23"/>
  <c r="Q60" i="23"/>
  <c r="Q55" i="23"/>
  <c r="Q52" i="23"/>
  <c r="Q47" i="23"/>
  <c r="Q44" i="23"/>
  <c r="Q63" i="25"/>
  <c r="Q60" i="25"/>
  <c r="Q55" i="25"/>
  <c r="Q52" i="25"/>
  <c r="Q47" i="25"/>
  <c r="Q43" i="25"/>
  <c r="Q61" i="26"/>
  <c r="Q58" i="26"/>
  <c r="Q53" i="26"/>
  <c r="Q50" i="26"/>
  <c r="Q45" i="26"/>
  <c r="Q42" i="26"/>
  <c r="Q61" i="27"/>
  <c r="Q58" i="27"/>
  <c r="Q53" i="27"/>
  <c r="Q50" i="27"/>
  <c r="Q45" i="27"/>
  <c r="Q42" i="27"/>
  <c r="Q63" i="28"/>
  <c r="Q59" i="28"/>
  <c r="Q55" i="28"/>
  <c r="Q51" i="28"/>
  <c r="Q47" i="28"/>
  <c r="Q43" i="28"/>
  <c r="Q61" i="22"/>
  <c r="Q58" i="22"/>
  <c r="Q53" i="22"/>
  <c r="Q50" i="22"/>
  <c r="Q46" i="22"/>
  <c r="Q42" i="22"/>
  <c r="Q50" i="28"/>
  <c r="Q42" i="28"/>
  <c r="Q60" i="22"/>
  <c r="Q52" i="22"/>
  <c r="Q49" i="22"/>
  <c r="Q45" i="22"/>
  <c r="Q41" i="22"/>
  <c r="Q62" i="24"/>
  <c r="Q57" i="24"/>
  <c r="Q54" i="24"/>
  <c r="Q49" i="24"/>
  <c r="Q46" i="24"/>
  <c r="Q41" i="24"/>
  <c r="Q62" i="23"/>
  <c r="Q57" i="23"/>
  <c r="Q54" i="23"/>
  <c r="Q49" i="23"/>
  <c r="Q46" i="23"/>
  <c r="Q41" i="23"/>
  <c r="Q62" i="25"/>
  <c r="Q57" i="25"/>
  <c r="Q54" i="25"/>
  <c r="Q49" i="25"/>
  <c r="Q46" i="25"/>
  <c r="Q42" i="25"/>
  <c r="Q63" i="26"/>
  <c r="Q60" i="26"/>
  <c r="Q55" i="26"/>
  <c r="Q52" i="26"/>
  <c r="Q47" i="26"/>
  <c r="Q44" i="26"/>
  <c r="Q63" i="27"/>
  <c r="Q60" i="27"/>
  <c r="Q55" i="27"/>
  <c r="Q52" i="27"/>
  <c r="Q47" i="27"/>
  <c r="Q44" i="27"/>
  <c r="Q62" i="28"/>
  <c r="Q58" i="28"/>
  <c r="Q54" i="28"/>
  <c r="Q46" i="28"/>
  <c r="Q63" i="22"/>
  <c r="Q55" i="22"/>
  <c r="Q58" i="25"/>
  <c r="Q59" i="26"/>
  <c r="Q48" i="26"/>
  <c r="Q51" i="27"/>
  <c r="Q64" i="28"/>
  <c r="Q48" i="28"/>
  <c r="Q59" i="22"/>
  <c r="Q47" i="22"/>
  <c r="Q56" i="28"/>
  <c r="Q51" i="26"/>
  <c r="Q52" i="28"/>
  <c r="Q44" i="25"/>
  <c r="Q56" i="26"/>
  <c r="Q59" i="27"/>
  <c r="Q48" i="27"/>
  <c r="Q60" i="28"/>
  <c r="Q44" i="28"/>
  <c r="Q56" i="22"/>
  <c r="Q43" i="22"/>
  <c r="Q64" i="22"/>
  <c r="Q64" i="27"/>
  <c r="Q43" i="27"/>
  <c r="Q53" i="25"/>
  <c r="Q64" i="26"/>
  <c r="Q43" i="26"/>
  <c r="Q56" i="27"/>
  <c r="Q50" i="25"/>
  <c r="Q51" i="22"/>
  <c r="N20" i="16"/>
  <c r="I20" i="16"/>
  <c r="L20" i="16"/>
  <c r="J20" i="16"/>
  <c r="Q65" i="19"/>
  <c r="L36" i="16"/>
  <c r="M36" i="16"/>
  <c r="H36" i="16"/>
  <c r="O36" i="16"/>
  <c r="J35" i="30" l="1"/>
  <c r="Q35" i="30" s="1"/>
  <c r="J27" i="30"/>
  <c r="Q27" i="30" s="1"/>
  <c r="J31" i="30"/>
  <c r="Q31" i="30" s="1"/>
  <c r="J18" i="29"/>
  <c r="Q18" i="29" s="1"/>
  <c r="J23" i="29"/>
  <c r="Q23" i="29" s="1"/>
  <c r="J29" i="29"/>
  <c r="Q29" i="29" s="1"/>
  <c r="J34" i="29"/>
  <c r="Q34" i="29" s="1"/>
  <c r="J18" i="30"/>
  <c r="Q18" i="30" s="1"/>
  <c r="J25" i="30"/>
  <c r="Q25" i="30" s="1"/>
  <c r="J24" i="29"/>
  <c r="Q24" i="29" s="1"/>
  <c r="J19" i="30"/>
  <c r="Q19" i="30" s="1"/>
  <c r="J32" i="30"/>
  <c r="Q32" i="30" s="1"/>
  <c r="S22" i="16"/>
  <c r="J25" i="29"/>
  <c r="Q25" i="29" s="1"/>
  <c r="J35" i="29"/>
  <c r="Q35" i="29" s="1"/>
  <c r="J20" i="29"/>
  <c r="Q20" i="29" s="1"/>
  <c r="J36" i="29"/>
  <c r="Q36" i="29" s="1"/>
  <c r="J21" i="30"/>
  <c r="Q21" i="30" s="1"/>
  <c r="J15" i="29"/>
  <c r="Q15" i="29" s="1"/>
  <c r="J21" i="29"/>
  <c r="Q21" i="29" s="1"/>
  <c r="J26" i="29"/>
  <c r="Q26" i="29" s="1"/>
  <c r="J31" i="29"/>
  <c r="Q31" i="29" s="1"/>
  <c r="J37" i="29"/>
  <c r="Q37" i="29" s="1"/>
  <c r="J15" i="30"/>
  <c r="Q15" i="30" s="1"/>
  <c r="J28" i="30"/>
  <c r="Q28" i="30" s="1"/>
  <c r="J34" i="30"/>
  <c r="Q34" i="30" s="1"/>
  <c r="J20" i="30"/>
  <c r="Q20" i="30" s="1"/>
  <c r="S27" i="16"/>
  <c r="U27" i="16" s="1"/>
  <c r="J29" i="30"/>
  <c r="Q29" i="30" s="1"/>
  <c r="J17" i="29"/>
  <c r="Q17" i="29" s="1"/>
  <c r="J22" i="29"/>
  <c r="Q22" i="29" s="1"/>
  <c r="J27" i="29"/>
  <c r="Q27" i="29" s="1"/>
  <c r="J33" i="29"/>
  <c r="Q33" i="29" s="1"/>
  <c r="J17" i="30"/>
  <c r="Q17" i="30" s="1"/>
  <c r="J23" i="30"/>
  <c r="Q23" i="30" s="1"/>
  <c r="J36" i="30"/>
  <c r="Q36" i="30" s="1"/>
  <c r="S30" i="16"/>
  <c r="X30" i="16" s="1"/>
  <c r="J19" i="29"/>
  <c r="Q19" i="29" s="1"/>
  <c r="J30" i="29"/>
  <c r="Q30" i="29" s="1"/>
  <c r="J26" i="30"/>
  <c r="Q26" i="30" s="1"/>
  <c r="J16" i="29"/>
  <c r="Q16" i="29" s="1"/>
  <c r="J32" i="29"/>
  <c r="Q32" i="29" s="1"/>
  <c r="J16" i="30"/>
  <c r="Q16" i="30" s="1"/>
  <c r="J22" i="30"/>
  <c r="Q22" i="30" s="1"/>
  <c r="J28" i="29"/>
  <c r="Q28" i="29" s="1"/>
  <c r="J24" i="30"/>
  <c r="Q24" i="30" s="1"/>
  <c r="J30" i="30"/>
  <c r="Q30" i="30" s="1"/>
  <c r="J37" i="30"/>
  <c r="Q37" i="30" s="1"/>
  <c r="R37" i="16"/>
  <c r="R21" i="16"/>
  <c r="S21" i="16" s="1"/>
  <c r="Q37" i="16"/>
  <c r="C172" i="16"/>
  <c r="K37" i="16"/>
  <c r="I37" i="16"/>
  <c r="Q52" i="16"/>
  <c r="R52" i="16"/>
  <c r="Q36" i="16"/>
  <c r="J36" i="16"/>
  <c r="I36" i="16"/>
  <c r="F155" i="16"/>
  <c r="F171" i="16" s="1"/>
  <c r="F187" i="16" s="1"/>
  <c r="F203" i="16" s="1"/>
  <c r="F219" i="16" s="1"/>
  <c r="F235" i="16" s="1"/>
  <c r="F251" i="16" s="1"/>
  <c r="F267" i="16" s="1"/>
  <c r="R36" i="16"/>
  <c r="K36" i="16"/>
  <c r="R20" i="16"/>
  <c r="P36" i="16"/>
  <c r="S36" i="16" s="1"/>
  <c r="N36" i="16"/>
  <c r="K20" i="16"/>
  <c r="M20" i="16"/>
  <c r="Q20" i="16"/>
  <c r="O20" i="16"/>
  <c r="P20" i="16"/>
  <c r="S45" i="16"/>
  <c r="S51" i="16"/>
  <c r="S39" i="16"/>
  <c r="S46" i="16"/>
  <c r="S38" i="16"/>
  <c r="S35" i="16"/>
  <c r="U35" i="16" s="1"/>
  <c r="S23" i="16"/>
  <c r="S127" i="16"/>
  <c r="S119" i="16"/>
  <c r="S93" i="16"/>
  <c r="S76" i="16"/>
  <c r="S126" i="16"/>
  <c r="S110" i="16"/>
  <c r="S94" i="16"/>
  <c r="S86" i="16"/>
  <c r="S148" i="16"/>
  <c r="P37" i="16"/>
  <c r="P52" i="16"/>
  <c r="I52" i="16"/>
  <c r="M67" i="16"/>
  <c r="F83" i="16"/>
  <c r="I67" i="16"/>
  <c r="O67" i="16"/>
  <c r="N67" i="16"/>
  <c r="L67" i="16"/>
  <c r="H67" i="16"/>
  <c r="C203" i="16"/>
  <c r="C84" i="16"/>
  <c r="C69" i="16"/>
  <c r="C85" i="16" s="1"/>
  <c r="C188" i="16"/>
  <c r="C181" i="16"/>
  <c r="C62" i="16"/>
  <c r="C210" i="16"/>
  <c r="L59" i="16"/>
  <c r="C226" i="16"/>
  <c r="M59" i="16"/>
  <c r="F44" i="16"/>
  <c r="C171" i="16"/>
  <c r="C187" i="16"/>
  <c r="C49" i="16"/>
  <c r="C184" i="16" s="1"/>
  <c r="S154" i="16"/>
  <c r="M54" i="16"/>
  <c r="I54" i="16"/>
  <c r="K54" i="16"/>
  <c r="O54" i="16"/>
  <c r="J54" i="16"/>
  <c r="C82" i="16"/>
  <c r="C201" i="16"/>
  <c r="F68" i="16"/>
  <c r="L52" i="16"/>
  <c r="H83" i="16"/>
  <c r="K52" i="16"/>
  <c r="O55" i="16"/>
  <c r="F99" i="16"/>
  <c r="K99" i="16" s="1"/>
  <c r="J55" i="16"/>
  <c r="I43" i="16"/>
  <c r="S43" i="16" s="1"/>
  <c r="K46" i="16"/>
  <c r="O32" i="16"/>
  <c r="J32" i="16"/>
  <c r="H32" i="16"/>
  <c r="M32" i="16"/>
  <c r="L55" i="16"/>
  <c r="K63" i="16"/>
  <c r="J63" i="16"/>
  <c r="C139" i="16"/>
  <c r="C274" i="16" s="1"/>
  <c r="I83" i="16"/>
  <c r="U154" i="16"/>
  <c r="H37" i="16"/>
  <c r="F75" i="16"/>
  <c r="O75" i="16" s="1"/>
  <c r="J59" i="16"/>
  <c r="N59" i="16"/>
  <c r="K59" i="16"/>
  <c r="I59" i="16"/>
  <c r="L43" i="16"/>
  <c r="K43" i="16"/>
  <c r="N43" i="16"/>
  <c r="M43" i="16"/>
  <c r="J43" i="16"/>
  <c r="O43" i="16"/>
  <c r="L45" i="16"/>
  <c r="J45" i="16"/>
  <c r="O52" i="16"/>
  <c r="C111" i="16"/>
  <c r="C246" i="16" s="1"/>
  <c r="H59" i="16"/>
  <c r="J67" i="16"/>
  <c r="K67" i="16"/>
  <c r="K83" i="16"/>
  <c r="N83" i="16"/>
  <c r="J83" i="16"/>
  <c r="J37" i="16"/>
  <c r="S37" i="16" s="1"/>
  <c r="L37" i="16"/>
  <c r="I55" i="16"/>
  <c r="H55" i="16"/>
  <c r="M52" i="16"/>
  <c r="M55" i="16"/>
  <c r="U47" i="16"/>
  <c r="C57" i="16"/>
  <c r="O37" i="16"/>
  <c r="L38" i="16"/>
  <c r="J38" i="16"/>
  <c r="N38" i="16"/>
  <c r="F62" i="16"/>
  <c r="F78" i="16" s="1"/>
  <c r="O46" i="16"/>
  <c r="J46" i="16"/>
  <c r="F58" i="16"/>
  <c r="H42" i="16"/>
  <c r="J42" i="16"/>
  <c r="N42" i="16"/>
  <c r="M42" i="16"/>
  <c r="I42" i="16"/>
  <c r="S42" i="16" s="1"/>
  <c r="K42" i="16"/>
  <c r="J52" i="16"/>
  <c r="M83" i="16"/>
  <c r="O42" i="16"/>
  <c r="I46" i="16"/>
  <c r="M37" i="16"/>
  <c r="F53" i="16"/>
  <c r="N32" i="16"/>
  <c r="L34" i="16"/>
  <c r="S34" i="16" s="1"/>
  <c r="F50" i="16"/>
  <c r="K28" i="16"/>
  <c r="O28" i="16"/>
  <c r="T13" i="16"/>
  <c r="M41" i="16"/>
  <c r="H20" i="16"/>
  <c r="O49" i="16"/>
  <c r="O41" i="16"/>
  <c r="J29" i="16"/>
  <c r="S29" i="16" s="1"/>
  <c r="J26" i="16"/>
  <c r="S26" i="16" s="1"/>
  <c r="I31" i="16"/>
  <c r="C161" i="16"/>
  <c r="C56" i="16"/>
  <c r="C191" i="16" s="1"/>
  <c r="F159" i="16"/>
  <c r="F175" i="16" s="1"/>
  <c r="F191" i="16" s="1"/>
  <c r="F207" i="16" s="1"/>
  <c r="F223" i="16" s="1"/>
  <c r="F239" i="16" s="1"/>
  <c r="F255" i="16" s="1"/>
  <c r="F271" i="16" s="1"/>
  <c r="I24" i="16"/>
  <c r="K24" i="16"/>
  <c r="F40" i="16"/>
  <c r="M24" i="16"/>
  <c r="L24" i="16"/>
  <c r="J68" i="16"/>
  <c r="O68" i="16"/>
  <c r="L68" i="16"/>
  <c r="F84" i="16"/>
  <c r="H68" i="16"/>
  <c r="K68" i="16"/>
  <c r="N68" i="16"/>
  <c r="M68" i="16"/>
  <c r="I68" i="16"/>
  <c r="N52" i="16"/>
  <c r="H52" i="16"/>
  <c r="I62" i="16"/>
  <c r="M62" i="16"/>
  <c r="K62" i="16"/>
  <c r="J62" i="16"/>
  <c r="H62" i="16"/>
  <c r="N62" i="16"/>
  <c r="L62" i="16"/>
  <c r="C118" i="16"/>
  <c r="N57" i="16"/>
  <c r="I57" i="16"/>
  <c r="J57" i="16"/>
  <c r="H57" i="16"/>
  <c r="K57" i="16"/>
  <c r="M57" i="16"/>
  <c r="L57" i="16"/>
  <c r="O57" i="16"/>
  <c r="F73" i="16"/>
  <c r="F91" i="16"/>
  <c r="C177" i="16"/>
  <c r="C58" i="16"/>
  <c r="F115" i="16"/>
  <c r="L54" i="16"/>
  <c r="N54" i="16"/>
  <c r="H54" i="16"/>
  <c r="F70" i="16"/>
  <c r="O45" i="16"/>
  <c r="F61" i="16"/>
  <c r="I45" i="16"/>
  <c r="M45" i="16"/>
  <c r="N45" i="16"/>
  <c r="C64" i="16"/>
  <c r="C183" i="16"/>
  <c r="C196" i="16"/>
  <c r="C77" i="16"/>
  <c r="W79" i="16"/>
  <c r="C115" i="16"/>
  <c r="M63" i="16"/>
  <c r="O38" i="16"/>
  <c r="F79" i="16"/>
  <c r="F71" i="16"/>
  <c r="I38" i="16"/>
  <c r="N63" i="16"/>
  <c r="L49" i="16"/>
  <c r="C55" i="16"/>
  <c r="C60" i="16"/>
  <c r="I63" i="16"/>
  <c r="C65" i="16"/>
  <c r="K38" i="16"/>
  <c r="H63" i="16"/>
  <c r="O33" i="16"/>
  <c r="S33" i="16" s="1"/>
  <c r="L33" i="16"/>
  <c r="M33" i="16"/>
  <c r="K33" i="16"/>
  <c r="L25" i="16"/>
  <c r="K25" i="16"/>
  <c r="I25" i="16"/>
  <c r="S25" i="16" s="1"/>
  <c r="O63" i="16"/>
  <c r="L63" i="16"/>
  <c r="N49" i="16"/>
  <c r="F65" i="16"/>
  <c r="F48" i="16"/>
  <c r="I32" i="16"/>
  <c r="K32" i="16"/>
  <c r="N24" i="16"/>
  <c r="J24" i="16"/>
  <c r="H24" i="16"/>
  <c r="S24" i="16" s="1"/>
  <c r="F166" i="16"/>
  <c r="F182" i="16" s="1"/>
  <c r="F198" i="16" s="1"/>
  <c r="F214" i="16" s="1"/>
  <c r="F230" i="16" s="1"/>
  <c r="F246" i="16" s="1"/>
  <c r="F262" i="16" s="1"/>
  <c r="F278" i="16" s="1"/>
  <c r="N31" i="16"/>
  <c r="K31" i="16"/>
  <c r="J37" i="24"/>
  <c r="Q37" i="24" s="1"/>
  <c r="J20" i="19"/>
  <c r="Q20" i="19" s="1"/>
  <c r="H31" i="16"/>
  <c r="J28" i="19"/>
  <c r="Q28" i="19" s="1"/>
  <c r="J36" i="19"/>
  <c r="Q36" i="19" s="1"/>
  <c r="J22" i="19"/>
  <c r="Q22" i="19" s="1"/>
  <c r="J30" i="19"/>
  <c r="Q30" i="19" s="1"/>
  <c r="J15" i="21"/>
  <c r="Q15" i="21" s="1"/>
  <c r="J23" i="21"/>
  <c r="Q23" i="21" s="1"/>
  <c r="J31" i="21"/>
  <c r="Q31" i="21" s="1"/>
  <c r="J16" i="22"/>
  <c r="Q16" i="22" s="1"/>
  <c r="J24" i="22"/>
  <c r="Q24" i="22" s="1"/>
  <c r="J32" i="22"/>
  <c r="Q32" i="22" s="1"/>
  <c r="J17" i="28"/>
  <c r="Q17" i="28" s="1"/>
  <c r="J25" i="28"/>
  <c r="Q25" i="28" s="1"/>
  <c r="J33" i="28"/>
  <c r="Q33" i="28" s="1"/>
  <c r="J18" i="27"/>
  <c r="Q18" i="27" s="1"/>
  <c r="J26" i="27"/>
  <c r="Q26" i="27" s="1"/>
  <c r="J34" i="27"/>
  <c r="Q34" i="27" s="1"/>
  <c r="J19" i="26"/>
  <c r="Q19" i="26" s="1"/>
  <c r="J27" i="26"/>
  <c r="Q27" i="26" s="1"/>
  <c r="J35" i="26"/>
  <c r="Q35" i="26" s="1"/>
  <c r="J20" i="25"/>
  <c r="Q20" i="25" s="1"/>
  <c r="J28" i="25"/>
  <c r="Q28" i="25" s="1"/>
  <c r="J36" i="25"/>
  <c r="Q36" i="25" s="1"/>
  <c r="J21" i="23"/>
  <c r="Q21" i="23" s="1"/>
  <c r="J29" i="23"/>
  <c r="Q29" i="23" s="1"/>
  <c r="J37" i="23"/>
  <c r="Q37" i="23" s="1"/>
  <c r="J22" i="24"/>
  <c r="Q22" i="24" s="1"/>
  <c r="J30" i="24"/>
  <c r="Q30" i="24" s="1"/>
  <c r="J15" i="19"/>
  <c r="Q15" i="19" s="1"/>
  <c r="J23" i="19"/>
  <c r="Q23" i="19" s="1"/>
  <c r="J31" i="19"/>
  <c r="Q31" i="19" s="1"/>
  <c r="J16" i="21"/>
  <c r="Q16" i="21" s="1"/>
  <c r="J24" i="21"/>
  <c r="Q24" i="21" s="1"/>
  <c r="J32" i="21"/>
  <c r="Q32" i="21" s="1"/>
  <c r="J17" i="22"/>
  <c r="Q17" i="22" s="1"/>
  <c r="J25" i="22"/>
  <c r="Q25" i="22" s="1"/>
  <c r="J33" i="22"/>
  <c r="Q33" i="22" s="1"/>
  <c r="J18" i="28"/>
  <c r="Q18" i="28" s="1"/>
  <c r="J26" i="28"/>
  <c r="Q26" i="28" s="1"/>
  <c r="J34" i="28"/>
  <c r="Q34" i="28" s="1"/>
  <c r="J19" i="27"/>
  <c r="Q19" i="27" s="1"/>
  <c r="J27" i="27"/>
  <c r="Q27" i="27" s="1"/>
  <c r="J35" i="27"/>
  <c r="Q35" i="27" s="1"/>
  <c r="J20" i="26"/>
  <c r="Q20" i="26" s="1"/>
  <c r="J28" i="26"/>
  <c r="Q28" i="26" s="1"/>
  <c r="J36" i="26"/>
  <c r="Q36" i="26" s="1"/>
  <c r="J21" i="25"/>
  <c r="Q21" i="25" s="1"/>
  <c r="J29" i="25"/>
  <c r="Q29" i="25" s="1"/>
  <c r="J37" i="25"/>
  <c r="Q37" i="25" s="1"/>
  <c r="J22" i="23"/>
  <c r="Q22" i="23" s="1"/>
  <c r="J30" i="23"/>
  <c r="Q30" i="23" s="1"/>
  <c r="J15" i="24"/>
  <c r="Q15" i="24" s="1"/>
  <c r="J23" i="24"/>
  <c r="Q23" i="24" s="1"/>
  <c r="J31" i="24"/>
  <c r="Q31" i="24" s="1"/>
  <c r="J16" i="19"/>
  <c r="Q16" i="19" s="1"/>
  <c r="J24" i="19"/>
  <c r="Q24" i="19" s="1"/>
  <c r="J32" i="19"/>
  <c r="Q32" i="19" s="1"/>
  <c r="J17" i="21"/>
  <c r="Q17" i="21" s="1"/>
  <c r="J25" i="21"/>
  <c r="Q25" i="21" s="1"/>
  <c r="J33" i="21"/>
  <c r="Q33" i="21" s="1"/>
  <c r="J18" i="22"/>
  <c r="Q18" i="22" s="1"/>
  <c r="J26" i="22"/>
  <c r="Q26" i="22" s="1"/>
  <c r="J34" i="22"/>
  <c r="Q34" i="22" s="1"/>
  <c r="J19" i="28"/>
  <c r="Q19" i="28" s="1"/>
  <c r="J27" i="28"/>
  <c r="Q27" i="28" s="1"/>
  <c r="J35" i="28"/>
  <c r="Q35" i="28" s="1"/>
  <c r="J20" i="27"/>
  <c r="Q20" i="27" s="1"/>
  <c r="J28" i="27"/>
  <c r="Q28" i="27" s="1"/>
  <c r="J36" i="27"/>
  <c r="Q36" i="27" s="1"/>
  <c r="J21" i="26"/>
  <c r="Q21" i="26" s="1"/>
  <c r="J29" i="26"/>
  <c r="Q29" i="26" s="1"/>
  <c r="J37" i="26"/>
  <c r="Q37" i="26" s="1"/>
  <c r="J22" i="25"/>
  <c r="Q22" i="25" s="1"/>
  <c r="J30" i="25"/>
  <c r="Q30" i="25" s="1"/>
  <c r="J15" i="23"/>
  <c r="Q15" i="23" s="1"/>
  <c r="J23" i="23"/>
  <c r="Q23" i="23" s="1"/>
  <c r="J31" i="23"/>
  <c r="Q31" i="23" s="1"/>
  <c r="J16" i="24"/>
  <c r="Q16" i="24" s="1"/>
  <c r="J24" i="24"/>
  <c r="Q24" i="24" s="1"/>
  <c r="J32" i="24"/>
  <c r="Q32" i="24" s="1"/>
  <c r="J17" i="19"/>
  <c r="Q17" i="19" s="1"/>
  <c r="J25" i="19"/>
  <c r="Q25" i="19" s="1"/>
  <c r="J33" i="19"/>
  <c r="Q33" i="19" s="1"/>
  <c r="J18" i="21"/>
  <c r="Q18" i="21" s="1"/>
  <c r="J26" i="21"/>
  <c r="Q26" i="21" s="1"/>
  <c r="J34" i="21"/>
  <c r="Q34" i="21" s="1"/>
  <c r="J19" i="22"/>
  <c r="Q19" i="22" s="1"/>
  <c r="J27" i="22"/>
  <c r="Q27" i="22" s="1"/>
  <c r="J35" i="22"/>
  <c r="Q35" i="22" s="1"/>
  <c r="J20" i="28"/>
  <c r="Q20" i="28" s="1"/>
  <c r="J28" i="28"/>
  <c r="Q28" i="28" s="1"/>
  <c r="J36" i="28"/>
  <c r="Q36" i="28" s="1"/>
  <c r="J21" i="27"/>
  <c r="Q21" i="27" s="1"/>
  <c r="J29" i="27"/>
  <c r="Q29" i="27" s="1"/>
  <c r="J37" i="27"/>
  <c r="Q37" i="27" s="1"/>
  <c r="J22" i="26"/>
  <c r="Q22" i="26" s="1"/>
  <c r="J30" i="26"/>
  <c r="Q30" i="26" s="1"/>
  <c r="J15" i="25"/>
  <c r="Q15" i="25" s="1"/>
  <c r="J23" i="25"/>
  <c r="Q23" i="25" s="1"/>
  <c r="J31" i="25"/>
  <c r="Q31" i="25" s="1"/>
  <c r="J16" i="23"/>
  <c r="Q16" i="23" s="1"/>
  <c r="J24" i="23"/>
  <c r="Q24" i="23" s="1"/>
  <c r="J32" i="23"/>
  <c r="Q32" i="23" s="1"/>
  <c r="J17" i="24"/>
  <c r="Q17" i="24" s="1"/>
  <c r="J25" i="24"/>
  <c r="Q25" i="24" s="1"/>
  <c r="J33" i="24"/>
  <c r="Q33" i="24" s="1"/>
  <c r="J18" i="19"/>
  <c r="Q18" i="19" s="1"/>
  <c r="J26" i="19"/>
  <c r="Q26" i="19" s="1"/>
  <c r="J34" i="19"/>
  <c r="Q34" i="19" s="1"/>
  <c r="J19" i="21"/>
  <c r="Q19" i="21" s="1"/>
  <c r="J27" i="21"/>
  <c r="Q27" i="21" s="1"/>
  <c r="J35" i="21"/>
  <c r="Q35" i="21" s="1"/>
  <c r="J20" i="22"/>
  <c r="Q20" i="22" s="1"/>
  <c r="J28" i="22"/>
  <c r="Q28" i="22" s="1"/>
  <c r="J36" i="22"/>
  <c r="Q36" i="22" s="1"/>
  <c r="J21" i="28"/>
  <c r="Q21" i="28" s="1"/>
  <c r="J29" i="28"/>
  <c r="Q29" i="28" s="1"/>
  <c r="J37" i="28"/>
  <c r="Q37" i="28" s="1"/>
  <c r="J22" i="27"/>
  <c r="Q22" i="27" s="1"/>
  <c r="J30" i="27"/>
  <c r="Q30" i="27" s="1"/>
  <c r="J15" i="26"/>
  <c r="Q15" i="26" s="1"/>
  <c r="J23" i="26"/>
  <c r="Q23" i="26" s="1"/>
  <c r="J31" i="26"/>
  <c r="Q31" i="26" s="1"/>
  <c r="J16" i="25"/>
  <c r="Q16" i="25" s="1"/>
  <c r="J24" i="25"/>
  <c r="Q24" i="25" s="1"/>
  <c r="J32" i="25"/>
  <c r="Q32" i="25" s="1"/>
  <c r="J17" i="23"/>
  <c r="Q17" i="23" s="1"/>
  <c r="J25" i="23"/>
  <c r="Q25" i="23" s="1"/>
  <c r="J33" i="23"/>
  <c r="Q33" i="23" s="1"/>
  <c r="J18" i="24"/>
  <c r="Q18" i="24" s="1"/>
  <c r="J26" i="24"/>
  <c r="Q26" i="24" s="1"/>
  <c r="J34" i="24"/>
  <c r="Q34" i="24" s="1"/>
  <c r="J19" i="19"/>
  <c r="Q19" i="19" s="1"/>
  <c r="J27" i="19"/>
  <c r="Q27" i="19" s="1"/>
  <c r="J35" i="19"/>
  <c r="Q35" i="19" s="1"/>
  <c r="J20" i="21"/>
  <c r="Q20" i="21" s="1"/>
  <c r="J28" i="21"/>
  <c r="Q28" i="21" s="1"/>
  <c r="J36" i="21"/>
  <c r="Q36" i="21" s="1"/>
  <c r="J21" i="22"/>
  <c r="Q21" i="22" s="1"/>
  <c r="J29" i="22"/>
  <c r="Q29" i="22" s="1"/>
  <c r="J37" i="22"/>
  <c r="Q37" i="22" s="1"/>
  <c r="J22" i="28"/>
  <c r="Q22" i="28" s="1"/>
  <c r="J30" i="28"/>
  <c r="Q30" i="28" s="1"/>
  <c r="J15" i="27"/>
  <c r="Q15" i="27" s="1"/>
  <c r="J23" i="27"/>
  <c r="Q23" i="27" s="1"/>
  <c r="J31" i="27"/>
  <c r="Q31" i="27" s="1"/>
  <c r="J16" i="26"/>
  <c r="Q16" i="26" s="1"/>
  <c r="J24" i="26"/>
  <c r="Q24" i="26" s="1"/>
  <c r="J32" i="26"/>
  <c r="Q32" i="26" s="1"/>
  <c r="J17" i="25"/>
  <c r="Q17" i="25" s="1"/>
  <c r="J25" i="25"/>
  <c r="Q25" i="25" s="1"/>
  <c r="J33" i="25"/>
  <c r="Q33" i="25" s="1"/>
  <c r="J18" i="23"/>
  <c r="Q18" i="23" s="1"/>
  <c r="J26" i="23"/>
  <c r="Q26" i="23" s="1"/>
  <c r="J34" i="23"/>
  <c r="Q34" i="23" s="1"/>
  <c r="J19" i="24"/>
  <c r="Q19" i="24" s="1"/>
  <c r="J27" i="24"/>
  <c r="Q27" i="24" s="1"/>
  <c r="J35" i="24"/>
  <c r="Q35" i="24" s="1"/>
  <c r="J29" i="21"/>
  <c r="Q29" i="21" s="1"/>
  <c r="J37" i="21"/>
  <c r="Q37" i="21" s="1"/>
  <c r="J22" i="22"/>
  <c r="Q22" i="22" s="1"/>
  <c r="J30" i="22"/>
  <c r="Q30" i="22" s="1"/>
  <c r="J15" i="28"/>
  <c r="Q15" i="28" s="1"/>
  <c r="J23" i="28"/>
  <c r="Q23" i="28" s="1"/>
  <c r="J31" i="28"/>
  <c r="Q31" i="28" s="1"/>
  <c r="J16" i="27"/>
  <c r="Q16" i="27" s="1"/>
  <c r="J24" i="27"/>
  <c r="Q24" i="27" s="1"/>
  <c r="J32" i="27"/>
  <c r="Q32" i="27" s="1"/>
  <c r="J17" i="26"/>
  <c r="Q17" i="26" s="1"/>
  <c r="J25" i="26"/>
  <c r="Q25" i="26" s="1"/>
  <c r="J33" i="26"/>
  <c r="Q33" i="26" s="1"/>
  <c r="J18" i="25"/>
  <c r="Q18" i="25" s="1"/>
  <c r="J26" i="25"/>
  <c r="Q26" i="25" s="1"/>
  <c r="J34" i="25"/>
  <c r="Q34" i="25" s="1"/>
  <c r="J19" i="23"/>
  <c r="Q19" i="23" s="1"/>
  <c r="J27" i="23"/>
  <c r="Q27" i="23" s="1"/>
  <c r="J35" i="23"/>
  <c r="Q35" i="23" s="1"/>
  <c r="J20" i="24"/>
  <c r="Q20" i="24" s="1"/>
  <c r="J28" i="24"/>
  <c r="Q28" i="24" s="1"/>
  <c r="J36" i="24"/>
  <c r="Q36" i="24" s="1"/>
  <c r="J21" i="19"/>
  <c r="Q21" i="19" s="1"/>
  <c r="J29" i="19"/>
  <c r="Q29" i="19" s="1"/>
  <c r="J37" i="19"/>
  <c r="Q37" i="19" s="1"/>
  <c r="J22" i="21"/>
  <c r="Q22" i="21" s="1"/>
  <c r="J30" i="21"/>
  <c r="Q30" i="21" s="1"/>
  <c r="J15" i="22"/>
  <c r="Q15" i="22" s="1"/>
  <c r="J23" i="22"/>
  <c r="Q23" i="22" s="1"/>
  <c r="J31" i="22"/>
  <c r="Q31" i="22" s="1"/>
  <c r="J16" i="28"/>
  <c r="Q16" i="28" s="1"/>
  <c r="J24" i="28"/>
  <c r="Q24" i="28" s="1"/>
  <c r="J32" i="28"/>
  <c r="Q32" i="28" s="1"/>
  <c r="J17" i="27"/>
  <c r="Q17" i="27" s="1"/>
  <c r="J25" i="27"/>
  <c r="Q25" i="27" s="1"/>
  <c r="J33" i="27"/>
  <c r="Q33" i="27" s="1"/>
  <c r="J18" i="26"/>
  <c r="Q18" i="26" s="1"/>
  <c r="J26" i="26"/>
  <c r="Q26" i="26" s="1"/>
  <c r="J34" i="26"/>
  <c r="Q34" i="26" s="1"/>
  <c r="J19" i="25"/>
  <c r="Q19" i="25" s="1"/>
  <c r="J27" i="25"/>
  <c r="Q27" i="25" s="1"/>
  <c r="J35" i="25"/>
  <c r="Q35" i="25" s="1"/>
  <c r="J20" i="23"/>
  <c r="Q20" i="23" s="1"/>
  <c r="J28" i="23"/>
  <c r="Q28" i="23" s="1"/>
  <c r="J36" i="23"/>
  <c r="Q36" i="23" s="1"/>
  <c r="J21" i="24"/>
  <c r="Q21" i="24" s="1"/>
  <c r="J29" i="24"/>
  <c r="Q29" i="24" s="1"/>
  <c r="S32" i="16" l="1"/>
  <c r="S28" i="16"/>
  <c r="S31" i="16"/>
  <c r="Q38" i="30"/>
  <c r="Q65" i="30" s="1"/>
  <c r="Q38" i="29"/>
  <c r="Q65" i="29" s="1"/>
  <c r="S20" i="16"/>
  <c r="U20" i="16" s="1"/>
  <c r="Q53" i="16"/>
  <c r="R53" i="16"/>
  <c r="R68" i="16"/>
  <c r="Q68" i="16"/>
  <c r="R84" i="16"/>
  <c r="Q84" i="16"/>
  <c r="S52" i="16"/>
  <c r="X27" i="16"/>
  <c r="L53" i="16"/>
  <c r="P53" i="16"/>
  <c r="P68" i="16"/>
  <c r="S68" i="16" s="1"/>
  <c r="P84" i="16"/>
  <c r="X35" i="16"/>
  <c r="U30" i="16"/>
  <c r="X22" i="16"/>
  <c r="X26" i="16"/>
  <c r="U43" i="16"/>
  <c r="C78" i="16"/>
  <c r="C197" i="16"/>
  <c r="K44" i="16"/>
  <c r="J44" i="16"/>
  <c r="M44" i="16"/>
  <c r="F60" i="16"/>
  <c r="N44" i="16"/>
  <c r="O44" i="16"/>
  <c r="H44" i="16"/>
  <c r="I44" i="16"/>
  <c r="S44" i="16" s="1"/>
  <c r="L44" i="16"/>
  <c r="X47" i="16"/>
  <c r="C127" i="16"/>
  <c r="C143" i="16" s="1"/>
  <c r="C278" i="16" s="1"/>
  <c r="C72" i="16"/>
  <c r="C88" i="16" s="1"/>
  <c r="M53" i="16"/>
  <c r="C219" i="16"/>
  <c r="C100" i="16"/>
  <c r="O83" i="16"/>
  <c r="L83" i="16"/>
  <c r="O53" i="16"/>
  <c r="C204" i="16"/>
  <c r="U67" i="16"/>
  <c r="X59" i="16"/>
  <c r="O62" i="16"/>
  <c r="U46" i="16"/>
  <c r="X34" i="16"/>
  <c r="U34" i="16"/>
  <c r="I58" i="16"/>
  <c r="N58" i="16"/>
  <c r="L58" i="16"/>
  <c r="H58" i="16"/>
  <c r="J58" i="16"/>
  <c r="K58" i="16"/>
  <c r="O58" i="16"/>
  <c r="M58" i="16"/>
  <c r="F74" i="16"/>
  <c r="J75" i="16"/>
  <c r="M75" i="16"/>
  <c r="K75" i="16"/>
  <c r="N75" i="16"/>
  <c r="C192" i="16"/>
  <c r="C73" i="16"/>
  <c r="C101" i="16"/>
  <c r="C220" i="16"/>
  <c r="K53" i="16"/>
  <c r="N53" i="16"/>
  <c r="H53" i="16"/>
  <c r="J53" i="16"/>
  <c r="L75" i="16"/>
  <c r="X51" i="16"/>
  <c r="U51" i="16"/>
  <c r="C217" i="16"/>
  <c r="C98" i="16"/>
  <c r="X38" i="16"/>
  <c r="X55" i="16"/>
  <c r="F69" i="16"/>
  <c r="X45" i="16"/>
  <c r="H75" i="16"/>
  <c r="U29" i="16"/>
  <c r="X29" i="16"/>
  <c r="I50" i="16"/>
  <c r="S50" i="16" s="1"/>
  <c r="F66" i="16"/>
  <c r="L50" i="16"/>
  <c r="N50" i="16"/>
  <c r="O50" i="16"/>
  <c r="K50" i="16"/>
  <c r="J50" i="16"/>
  <c r="M50" i="16"/>
  <c r="H50" i="16"/>
  <c r="X54" i="16"/>
  <c r="H99" i="16"/>
  <c r="L99" i="16"/>
  <c r="M99" i="16"/>
  <c r="O99" i="16"/>
  <c r="J99" i="16"/>
  <c r="N99" i="16"/>
  <c r="I99" i="16"/>
  <c r="I53" i="16"/>
  <c r="I75" i="16"/>
  <c r="I40" i="16"/>
  <c r="S40" i="16" s="1"/>
  <c r="F56" i="16"/>
  <c r="J40" i="16"/>
  <c r="L40" i="16"/>
  <c r="K40" i="16"/>
  <c r="M40" i="16"/>
  <c r="O40" i="16"/>
  <c r="N40" i="16"/>
  <c r="H40" i="16"/>
  <c r="C131" i="16"/>
  <c r="C250" i="16"/>
  <c r="Q38" i="26"/>
  <c r="Q65" i="26" s="1"/>
  <c r="C262" i="16"/>
  <c r="C212" i="16"/>
  <c r="C93" i="16"/>
  <c r="C74" i="16"/>
  <c r="C193" i="16"/>
  <c r="Q38" i="27"/>
  <c r="Q65" i="27" s="1"/>
  <c r="C195" i="16"/>
  <c r="C76" i="16"/>
  <c r="H71" i="16"/>
  <c r="L71" i="16"/>
  <c r="N71" i="16"/>
  <c r="I71" i="16"/>
  <c r="F87" i="16"/>
  <c r="K71" i="16"/>
  <c r="M71" i="16"/>
  <c r="O71" i="16"/>
  <c r="J71" i="16"/>
  <c r="W95" i="16"/>
  <c r="X41" i="16"/>
  <c r="U41" i="16"/>
  <c r="K91" i="16"/>
  <c r="I91" i="16"/>
  <c r="J91" i="16"/>
  <c r="O91" i="16"/>
  <c r="F107" i="16"/>
  <c r="H91" i="16"/>
  <c r="L91" i="16"/>
  <c r="N91" i="16"/>
  <c r="M91" i="16"/>
  <c r="X39" i="16"/>
  <c r="U39" i="16"/>
  <c r="C253" i="16"/>
  <c r="C134" i="16"/>
  <c r="C269" i="16" s="1"/>
  <c r="C71" i="16"/>
  <c r="C190" i="16"/>
  <c r="N79" i="16"/>
  <c r="O79" i="16"/>
  <c r="I79" i="16"/>
  <c r="K79" i="16"/>
  <c r="J79" i="16"/>
  <c r="L79" i="16"/>
  <c r="F95" i="16"/>
  <c r="M79" i="16"/>
  <c r="H79" i="16"/>
  <c r="C199" i="16"/>
  <c r="C80" i="16"/>
  <c r="U59" i="16"/>
  <c r="Q38" i="21"/>
  <c r="Q65" i="21" s="1"/>
  <c r="O78" i="16"/>
  <c r="N78" i="16"/>
  <c r="K78" i="16"/>
  <c r="H78" i="16"/>
  <c r="L78" i="16"/>
  <c r="F94" i="16"/>
  <c r="J78" i="16"/>
  <c r="I78" i="16"/>
  <c r="M78" i="16"/>
  <c r="Q38" i="19"/>
  <c r="F64" i="16"/>
  <c r="M48" i="16"/>
  <c r="I48" i="16"/>
  <c r="S48" i="16" s="1"/>
  <c r="O48" i="16"/>
  <c r="N48" i="16"/>
  <c r="H48" i="16"/>
  <c r="J48" i="16"/>
  <c r="K48" i="16"/>
  <c r="L48" i="16"/>
  <c r="C200" i="16"/>
  <c r="C81" i="16"/>
  <c r="O61" i="16"/>
  <c r="N61" i="16"/>
  <c r="I61" i="16"/>
  <c r="K61" i="16"/>
  <c r="F77" i="16"/>
  <c r="J61" i="16"/>
  <c r="L61" i="16"/>
  <c r="H61" i="16"/>
  <c r="M61" i="16"/>
  <c r="L73" i="16"/>
  <c r="H73" i="16"/>
  <c r="O73" i="16"/>
  <c r="N73" i="16"/>
  <c r="K73" i="16"/>
  <c r="F89" i="16"/>
  <c r="I73" i="16"/>
  <c r="M73" i="16"/>
  <c r="J73" i="16"/>
  <c r="U36" i="16"/>
  <c r="X36" i="16"/>
  <c r="Q38" i="24"/>
  <c r="Q65" i="24" s="1"/>
  <c r="J115" i="16"/>
  <c r="I115" i="16"/>
  <c r="F131" i="16"/>
  <c r="H115" i="16"/>
  <c r="O115" i="16"/>
  <c r="K115" i="16"/>
  <c r="N115" i="16"/>
  <c r="L115" i="16"/>
  <c r="M115" i="16"/>
  <c r="Q38" i="22"/>
  <c r="Q65" i="22" s="1"/>
  <c r="Q38" i="25"/>
  <c r="Q65" i="25" s="1"/>
  <c r="Q38" i="28"/>
  <c r="Q65" i="28" s="1"/>
  <c r="Q38" i="23"/>
  <c r="Q65" i="23" s="1"/>
  <c r="N65" i="16"/>
  <c r="H65" i="16"/>
  <c r="F81" i="16"/>
  <c r="K65" i="16"/>
  <c r="O65" i="16"/>
  <c r="L65" i="16"/>
  <c r="I65" i="16"/>
  <c r="M65" i="16"/>
  <c r="J65" i="16"/>
  <c r="C207" i="16"/>
  <c r="N70" i="16"/>
  <c r="I70" i="16"/>
  <c r="F86" i="16"/>
  <c r="H70" i="16"/>
  <c r="M70" i="16"/>
  <c r="J70" i="16"/>
  <c r="O70" i="16"/>
  <c r="L70" i="16"/>
  <c r="K70" i="16"/>
  <c r="N84" i="16"/>
  <c r="M84" i="16"/>
  <c r="O84" i="16"/>
  <c r="K84" i="16"/>
  <c r="H84" i="16"/>
  <c r="F100" i="16"/>
  <c r="J84" i="16"/>
  <c r="L84" i="16"/>
  <c r="I84" i="16"/>
  <c r="R69" i="16" l="1"/>
  <c r="Q69" i="16"/>
  <c r="S53" i="16"/>
  <c r="R100" i="16"/>
  <c r="Q100" i="16"/>
  <c r="S84" i="16"/>
  <c r="U26" i="16"/>
  <c r="K69" i="16"/>
  <c r="P69" i="16"/>
  <c r="J69" i="16"/>
  <c r="H69" i="16"/>
  <c r="N69" i="16"/>
  <c r="I69" i="16"/>
  <c r="P100" i="16"/>
  <c r="X46" i="16"/>
  <c r="X43" i="16"/>
  <c r="X20" i="16"/>
  <c r="U22" i="16"/>
  <c r="X23" i="16"/>
  <c r="U23" i="16"/>
  <c r="X67" i="16"/>
  <c r="U21" i="16"/>
  <c r="X21" i="16"/>
  <c r="J60" i="16"/>
  <c r="F76" i="16"/>
  <c r="K60" i="16"/>
  <c r="H60" i="16"/>
  <c r="L60" i="16"/>
  <c r="I60" i="16"/>
  <c r="M60" i="16"/>
  <c r="N60" i="16"/>
  <c r="O60" i="16"/>
  <c r="U75" i="16"/>
  <c r="C116" i="16"/>
  <c r="C235" i="16"/>
  <c r="U55" i="16"/>
  <c r="U99" i="16"/>
  <c r="C94" i="16"/>
  <c r="C213" i="16"/>
  <c r="X99" i="16"/>
  <c r="X28" i="16"/>
  <c r="U28" i="16"/>
  <c r="C236" i="16"/>
  <c r="C117" i="16"/>
  <c r="O69" i="16"/>
  <c r="L69" i="16"/>
  <c r="U54" i="16"/>
  <c r="X83" i="16"/>
  <c r="U83" i="16"/>
  <c r="U42" i="16"/>
  <c r="X42" i="16"/>
  <c r="F82" i="16"/>
  <c r="J66" i="16"/>
  <c r="K66" i="16"/>
  <c r="L66" i="16"/>
  <c r="M66" i="16"/>
  <c r="O66" i="16"/>
  <c r="N66" i="16"/>
  <c r="I66" i="16"/>
  <c r="H66" i="16"/>
  <c r="O74" i="16"/>
  <c r="J74" i="16"/>
  <c r="L74" i="16"/>
  <c r="F90" i="16"/>
  <c r="K74" i="16"/>
  <c r="N74" i="16"/>
  <c r="H74" i="16"/>
  <c r="M74" i="16"/>
  <c r="I74" i="16"/>
  <c r="F85" i="16"/>
  <c r="U45" i="16"/>
  <c r="C114" i="16"/>
  <c r="C233" i="16"/>
  <c r="C89" i="16"/>
  <c r="C208" i="16"/>
  <c r="U38" i="16"/>
  <c r="U37" i="16"/>
  <c r="X37" i="16"/>
  <c r="M69" i="16"/>
  <c r="F72" i="16"/>
  <c r="N56" i="16"/>
  <c r="M56" i="16"/>
  <c r="L56" i="16"/>
  <c r="O56" i="16"/>
  <c r="H56" i="16"/>
  <c r="I56" i="16"/>
  <c r="K56" i="16"/>
  <c r="J56" i="16"/>
  <c r="U57" i="16"/>
  <c r="X57" i="16"/>
  <c r="U25" i="16"/>
  <c r="X25" i="16"/>
  <c r="U49" i="16"/>
  <c r="X49" i="16"/>
  <c r="X52" i="16"/>
  <c r="U52" i="16"/>
  <c r="H94" i="16"/>
  <c r="J94" i="16"/>
  <c r="K94" i="16"/>
  <c r="F110" i="16"/>
  <c r="L94" i="16"/>
  <c r="N94" i="16"/>
  <c r="O94" i="16"/>
  <c r="I94" i="16"/>
  <c r="M94" i="16"/>
  <c r="O95" i="16"/>
  <c r="L95" i="16"/>
  <c r="F111" i="16"/>
  <c r="I95" i="16"/>
  <c r="M95" i="16"/>
  <c r="H95" i="16"/>
  <c r="J95" i="16"/>
  <c r="N95" i="16"/>
  <c r="K95" i="16"/>
  <c r="C206" i="16"/>
  <c r="C87" i="16"/>
  <c r="C211" i="16"/>
  <c r="C92" i="16"/>
  <c r="M77" i="16"/>
  <c r="N77" i="16"/>
  <c r="I77" i="16"/>
  <c r="J77" i="16"/>
  <c r="F93" i="16"/>
  <c r="K77" i="16"/>
  <c r="O77" i="16"/>
  <c r="H77" i="16"/>
  <c r="L77" i="16"/>
  <c r="U32" i="16"/>
  <c r="X32" i="16"/>
  <c r="U63" i="16"/>
  <c r="X63" i="16"/>
  <c r="C209" i="16"/>
  <c r="C90" i="16"/>
  <c r="U31" i="16"/>
  <c r="X31" i="16"/>
  <c r="I100" i="16"/>
  <c r="O100" i="16"/>
  <c r="N100" i="16"/>
  <c r="J100" i="16"/>
  <c r="F116" i="16"/>
  <c r="L100" i="16"/>
  <c r="K100" i="16"/>
  <c r="M100" i="16"/>
  <c r="H100" i="16"/>
  <c r="C104" i="16"/>
  <c r="C223" i="16"/>
  <c r="K64" i="16"/>
  <c r="O64" i="16"/>
  <c r="N64" i="16"/>
  <c r="J64" i="16"/>
  <c r="L64" i="16"/>
  <c r="I64" i="16"/>
  <c r="H64" i="16"/>
  <c r="M64" i="16"/>
  <c r="F80" i="16"/>
  <c r="O87" i="16"/>
  <c r="F103" i="16"/>
  <c r="M87" i="16"/>
  <c r="I87" i="16"/>
  <c r="N87" i="16"/>
  <c r="L87" i="16"/>
  <c r="K87" i="16"/>
  <c r="H87" i="16"/>
  <c r="J87" i="16"/>
  <c r="C109" i="16"/>
  <c r="C228" i="16"/>
  <c r="H86" i="16"/>
  <c r="F102" i="16"/>
  <c r="M86" i="16"/>
  <c r="O86" i="16"/>
  <c r="K86" i="16"/>
  <c r="L86" i="16"/>
  <c r="I86" i="16"/>
  <c r="J86" i="16"/>
  <c r="N86" i="16"/>
  <c r="L81" i="16"/>
  <c r="N81" i="16"/>
  <c r="M81" i="16"/>
  <c r="K81" i="16"/>
  <c r="F97" i="16"/>
  <c r="J81" i="16"/>
  <c r="H81" i="16"/>
  <c r="O81" i="16"/>
  <c r="I81" i="16"/>
  <c r="U68" i="16"/>
  <c r="X68" i="16"/>
  <c r="O131" i="16"/>
  <c r="N131" i="16"/>
  <c r="J131" i="16"/>
  <c r="H131" i="16"/>
  <c r="F147" i="16"/>
  <c r="L131" i="16"/>
  <c r="I131" i="16"/>
  <c r="K131" i="16"/>
  <c r="M131" i="16"/>
  <c r="N89" i="16"/>
  <c r="H89" i="16"/>
  <c r="J89" i="16"/>
  <c r="M89" i="16"/>
  <c r="K89" i="16"/>
  <c r="L89" i="16"/>
  <c r="F105" i="16"/>
  <c r="I89" i="16"/>
  <c r="O89" i="16"/>
  <c r="C96" i="16"/>
  <c r="C215" i="16"/>
  <c r="C97" i="16"/>
  <c r="C216" i="16"/>
  <c r="U62" i="16"/>
  <c r="X62" i="16"/>
  <c r="C266" i="16"/>
  <c r="C147" i="16"/>
  <c r="C282" i="16" s="1"/>
  <c r="X33" i="16"/>
  <c r="U33" i="16"/>
  <c r="X53" i="16"/>
  <c r="U53" i="16"/>
  <c r="H107" i="16"/>
  <c r="K107" i="16"/>
  <c r="F123" i="16"/>
  <c r="O107" i="16"/>
  <c r="M107" i="16"/>
  <c r="L107" i="16"/>
  <c r="I107" i="16"/>
  <c r="N107" i="16"/>
  <c r="J107" i="16"/>
  <c r="W111" i="16"/>
  <c r="X24" i="16"/>
  <c r="U24" i="16"/>
  <c r="R85" i="16" l="1"/>
  <c r="Q85" i="16"/>
  <c r="S69" i="16"/>
  <c r="S100" i="16"/>
  <c r="Q116" i="16"/>
  <c r="P116" i="16"/>
  <c r="R116" i="16"/>
  <c r="N85" i="16"/>
  <c r="P85" i="16"/>
  <c r="M85" i="16"/>
  <c r="X75" i="16"/>
  <c r="K85" i="16"/>
  <c r="U44" i="16"/>
  <c r="X44" i="16"/>
  <c r="F101" i="16"/>
  <c r="I85" i="16"/>
  <c r="C251" i="16"/>
  <c r="C132" i="16"/>
  <c r="C267" i="16" s="1"/>
  <c r="I76" i="16"/>
  <c r="F92" i="16"/>
  <c r="O76" i="16"/>
  <c r="L76" i="16"/>
  <c r="J76" i="16"/>
  <c r="M76" i="16"/>
  <c r="H76" i="16"/>
  <c r="K76" i="16"/>
  <c r="N76" i="16"/>
  <c r="O85" i="16"/>
  <c r="C229" i="16"/>
  <c r="C110" i="16"/>
  <c r="C130" i="16"/>
  <c r="C249" i="16"/>
  <c r="J82" i="16"/>
  <c r="O82" i="16"/>
  <c r="H82" i="16"/>
  <c r="M82" i="16"/>
  <c r="K82" i="16"/>
  <c r="L82" i="16"/>
  <c r="N82" i="16"/>
  <c r="I82" i="16"/>
  <c r="F98" i="16"/>
  <c r="X58" i="16"/>
  <c r="U58" i="16"/>
  <c r="O90" i="16"/>
  <c r="L90" i="16"/>
  <c r="N90" i="16"/>
  <c r="I90" i="16"/>
  <c r="K90" i="16"/>
  <c r="J90" i="16"/>
  <c r="H90" i="16"/>
  <c r="M90" i="16"/>
  <c r="F106" i="16"/>
  <c r="C133" i="16"/>
  <c r="C268" i="16" s="1"/>
  <c r="C252" i="16"/>
  <c r="U86" i="16"/>
  <c r="L85" i="16"/>
  <c r="H85" i="16"/>
  <c r="U50" i="16"/>
  <c r="X50" i="16"/>
  <c r="X131" i="16"/>
  <c r="J85" i="16"/>
  <c r="C224" i="16"/>
  <c r="C105" i="16"/>
  <c r="X40" i="16"/>
  <c r="U40" i="16"/>
  <c r="L72" i="16"/>
  <c r="O72" i="16"/>
  <c r="H72" i="16"/>
  <c r="K72" i="16"/>
  <c r="I72" i="16"/>
  <c r="N72" i="16"/>
  <c r="M72" i="16"/>
  <c r="F88" i="16"/>
  <c r="J72" i="16"/>
  <c r="F109" i="16"/>
  <c r="O93" i="16"/>
  <c r="H93" i="16"/>
  <c r="J93" i="16"/>
  <c r="K93" i="16"/>
  <c r="I93" i="16"/>
  <c r="L93" i="16"/>
  <c r="M93" i="16"/>
  <c r="N93" i="16"/>
  <c r="K97" i="16"/>
  <c r="O97" i="16"/>
  <c r="N97" i="16"/>
  <c r="H97" i="16"/>
  <c r="J97" i="16"/>
  <c r="L97" i="16"/>
  <c r="I97" i="16"/>
  <c r="M97" i="16"/>
  <c r="F113" i="16"/>
  <c r="U70" i="16"/>
  <c r="X70" i="16"/>
  <c r="H80" i="16"/>
  <c r="M80" i="16"/>
  <c r="F96" i="16"/>
  <c r="O80" i="16"/>
  <c r="J80" i="16"/>
  <c r="L80" i="16"/>
  <c r="N80" i="16"/>
  <c r="K80" i="16"/>
  <c r="I80" i="16"/>
  <c r="C225" i="16"/>
  <c r="C106" i="16"/>
  <c r="O123" i="16"/>
  <c r="F139" i="16"/>
  <c r="I123" i="16"/>
  <c r="H123" i="16"/>
  <c r="N123" i="16"/>
  <c r="L123" i="16"/>
  <c r="M123" i="16"/>
  <c r="K123" i="16"/>
  <c r="J123" i="16"/>
  <c r="W127" i="16"/>
  <c r="C232" i="16"/>
  <c r="C113" i="16"/>
  <c r="X86" i="16"/>
  <c r="C120" i="16"/>
  <c r="C239" i="16"/>
  <c r="U79" i="16"/>
  <c r="X79" i="16"/>
  <c r="C125" i="16"/>
  <c r="C244" i="16"/>
  <c r="X115" i="16"/>
  <c r="U115" i="16"/>
  <c r="F126" i="16"/>
  <c r="L110" i="16"/>
  <c r="N110" i="16"/>
  <c r="K110" i="16"/>
  <c r="I110" i="16"/>
  <c r="H110" i="16"/>
  <c r="M110" i="16"/>
  <c r="J110" i="16"/>
  <c r="O110" i="16"/>
  <c r="X71" i="16"/>
  <c r="U71" i="16"/>
  <c r="U61" i="16"/>
  <c r="X61" i="16"/>
  <c r="H101" i="16"/>
  <c r="O101" i="16"/>
  <c r="N101" i="16"/>
  <c r="C108" i="16"/>
  <c r="C227" i="16"/>
  <c r="C112" i="16"/>
  <c r="C231" i="16"/>
  <c r="U65" i="16"/>
  <c r="X65" i="16"/>
  <c r="J103" i="16"/>
  <c r="H103" i="16"/>
  <c r="O103" i="16"/>
  <c r="N103" i="16"/>
  <c r="K103" i="16"/>
  <c r="M103" i="16"/>
  <c r="L103" i="16"/>
  <c r="I103" i="16"/>
  <c r="F119" i="16"/>
  <c r="J102" i="16"/>
  <c r="N102" i="16"/>
  <c r="F118" i="16"/>
  <c r="L102" i="16"/>
  <c r="I102" i="16"/>
  <c r="K102" i="16"/>
  <c r="O102" i="16"/>
  <c r="H102" i="16"/>
  <c r="M102" i="16"/>
  <c r="X48" i="16"/>
  <c r="U48" i="16"/>
  <c r="M116" i="16"/>
  <c r="O116" i="16"/>
  <c r="J116" i="16"/>
  <c r="H116" i="16"/>
  <c r="K116" i="16"/>
  <c r="N116" i="16"/>
  <c r="F132" i="16"/>
  <c r="L116" i="16"/>
  <c r="I116" i="16"/>
  <c r="X91" i="16"/>
  <c r="U91" i="16"/>
  <c r="X87" i="16"/>
  <c r="U87" i="16"/>
  <c r="U73" i="16"/>
  <c r="X73" i="16"/>
  <c r="X69" i="16"/>
  <c r="U69" i="16"/>
  <c r="I105" i="16"/>
  <c r="K105" i="16"/>
  <c r="M105" i="16"/>
  <c r="J105" i="16"/>
  <c r="O105" i="16"/>
  <c r="H105" i="16"/>
  <c r="N105" i="16"/>
  <c r="F121" i="16"/>
  <c r="L105" i="16"/>
  <c r="X84" i="16"/>
  <c r="U84" i="16"/>
  <c r="X78" i="16"/>
  <c r="U78" i="16"/>
  <c r="C103" i="16"/>
  <c r="C222" i="16"/>
  <c r="H111" i="16"/>
  <c r="O111" i="16"/>
  <c r="K111" i="16"/>
  <c r="L111" i="16"/>
  <c r="M111" i="16"/>
  <c r="I111" i="16"/>
  <c r="N111" i="16"/>
  <c r="J111" i="16"/>
  <c r="F127" i="16"/>
  <c r="Q101" i="16" l="1"/>
  <c r="R101" i="16"/>
  <c r="S85" i="16"/>
  <c r="R132" i="16"/>
  <c r="S116" i="16"/>
  <c r="I101" i="16"/>
  <c r="S101" i="16" s="1"/>
  <c r="P101" i="16"/>
  <c r="K101" i="16"/>
  <c r="M101" i="16"/>
  <c r="J101" i="16"/>
  <c r="F117" i="16"/>
  <c r="L101" i="16"/>
  <c r="U76" i="16"/>
  <c r="X76" i="16"/>
  <c r="U60" i="16"/>
  <c r="X60" i="16"/>
  <c r="U131" i="16"/>
  <c r="C126" i="16"/>
  <c r="C245" i="16"/>
  <c r="H92" i="16"/>
  <c r="J92" i="16"/>
  <c r="L92" i="16"/>
  <c r="M92" i="16"/>
  <c r="I92" i="16"/>
  <c r="N92" i="16"/>
  <c r="K92" i="16"/>
  <c r="O92" i="16"/>
  <c r="F108" i="16"/>
  <c r="U102" i="16"/>
  <c r="O98" i="16"/>
  <c r="N98" i="16"/>
  <c r="K98" i="16"/>
  <c r="L98" i="16"/>
  <c r="H98" i="16"/>
  <c r="J98" i="16"/>
  <c r="F114" i="16"/>
  <c r="I98" i="16"/>
  <c r="M98" i="16"/>
  <c r="U97" i="16"/>
  <c r="C240" i="16"/>
  <c r="C121" i="16"/>
  <c r="U74" i="16"/>
  <c r="X74" i="16"/>
  <c r="U95" i="16"/>
  <c r="X95" i="16"/>
  <c r="X66" i="16"/>
  <c r="U66" i="16"/>
  <c r="F122" i="16"/>
  <c r="O106" i="16"/>
  <c r="J106" i="16"/>
  <c r="I106" i="16"/>
  <c r="K106" i="16"/>
  <c r="N106" i="16"/>
  <c r="H106" i="16"/>
  <c r="M106" i="16"/>
  <c r="L106" i="16"/>
  <c r="C265" i="16"/>
  <c r="C146" i="16"/>
  <c r="C281" i="16" s="1"/>
  <c r="U56" i="16"/>
  <c r="X56" i="16"/>
  <c r="L88" i="16"/>
  <c r="F104" i="16"/>
  <c r="K88" i="16"/>
  <c r="N88" i="16"/>
  <c r="H88" i="16"/>
  <c r="J88" i="16"/>
  <c r="M88" i="16"/>
  <c r="O88" i="16"/>
  <c r="I88" i="16"/>
  <c r="C122" i="16"/>
  <c r="C241" i="16"/>
  <c r="M113" i="16"/>
  <c r="O113" i="16"/>
  <c r="N113" i="16"/>
  <c r="L113" i="16"/>
  <c r="K113" i="16"/>
  <c r="F129" i="16"/>
  <c r="H113" i="16"/>
  <c r="I113" i="16"/>
  <c r="J113" i="16"/>
  <c r="X89" i="16"/>
  <c r="U89" i="16"/>
  <c r="I117" i="16"/>
  <c r="L117" i="16"/>
  <c r="M117" i="16"/>
  <c r="U81" i="16"/>
  <c r="X81" i="16"/>
  <c r="C238" i="16"/>
  <c r="C119" i="16"/>
  <c r="U94" i="16"/>
  <c r="X94" i="16"/>
  <c r="C129" i="16"/>
  <c r="C248" i="16"/>
  <c r="U85" i="16"/>
  <c r="X85" i="16"/>
  <c r="F112" i="16"/>
  <c r="H96" i="16"/>
  <c r="K96" i="16"/>
  <c r="N96" i="16"/>
  <c r="L96" i="16"/>
  <c r="J96" i="16"/>
  <c r="I96" i="16"/>
  <c r="M96" i="16"/>
  <c r="O96" i="16"/>
  <c r="C243" i="16"/>
  <c r="C124" i="16"/>
  <c r="F137" i="16"/>
  <c r="O121" i="16"/>
  <c r="I121" i="16"/>
  <c r="L121" i="16"/>
  <c r="N121" i="16"/>
  <c r="H121" i="16"/>
  <c r="K121" i="16"/>
  <c r="J121" i="16"/>
  <c r="M121" i="16"/>
  <c r="F142" i="16"/>
  <c r="K126" i="16"/>
  <c r="I126" i="16"/>
  <c r="O126" i="16"/>
  <c r="L126" i="16"/>
  <c r="H126" i="16"/>
  <c r="J126" i="16"/>
  <c r="N126" i="16"/>
  <c r="M126" i="16"/>
  <c r="U64" i="16"/>
  <c r="X64" i="16"/>
  <c r="L109" i="16"/>
  <c r="N109" i="16"/>
  <c r="I109" i="16"/>
  <c r="M109" i="16"/>
  <c r="O109" i="16"/>
  <c r="K109" i="16"/>
  <c r="F125" i="16"/>
  <c r="H109" i="16"/>
  <c r="J109" i="16"/>
  <c r="L119" i="16"/>
  <c r="N119" i="16"/>
  <c r="O119" i="16"/>
  <c r="M119" i="16"/>
  <c r="I119" i="16"/>
  <c r="F135" i="16"/>
  <c r="K119" i="16"/>
  <c r="H119" i="16"/>
  <c r="J119" i="16"/>
  <c r="X77" i="16"/>
  <c r="U77" i="16"/>
  <c r="M118" i="16"/>
  <c r="O118" i="16"/>
  <c r="J118" i="16"/>
  <c r="K118" i="16"/>
  <c r="F134" i="16"/>
  <c r="H118" i="16"/>
  <c r="N118" i="16"/>
  <c r="I118" i="16"/>
  <c r="L118" i="16"/>
  <c r="X100" i="16"/>
  <c r="U100" i="16"/>
  <c r="C141" i="16"/>
  <c r="C276" i="16" s="1"/>
  <c r="C260" i="16"/>
  <c r="W143" i="16"/>
  <c r="C128" i="16"/>
  <c r="C247" i="16"/>
  <c r="J127" i="16"/>
  <c r="N127" i="16"/>
  <c r="K127" i="16"/>
  <c r="I127" i="16"/>
  <c r="M127" i="16"/>
  <c r="O127" i="16"/>
  <c r="F143" i="16"/>
  <c r="L127" i="16"/>
  <c r="H127" i="16"/>
  <c r="X107" i="16"/>
  <c r="U107" i="16"/>
  <c r="C255" i="16"/>
  <c r="C136" i="16"/>
  <c r="C271" i="16" s="1"/>
  <c r="P132" i="16" l="1"/>
  <c r="Q132" i="16"/>
  <c r="O117" i="16"/>
  <c r="R117" i="16"/>
  <c r="Q117" i="16"/>
  <c r="K117" i="16"/>
  <c r="H117" i="16"/>
  <c r="N117" i="16"/>
  <c r="J117" i="16"/>
  <c r="F133" i="16"/>
  <c r="P117" i="16"/>
  <c r="X102" i="16"/>
  <c r="C261" i="16"/>
  <c r="C142" i="16"/>
  <c r="C277" i="16" s="1"/>
  <c r="L108" i="16"/>
  <c r="O108" i="16"/>
  <c r="I108" i="16"/>
  <c r="N108" i="16"/>
  <c r="K108" i="16"/>
  <c r="J108" i="16"/>
  <c r="H108" i="16"/>
  <c r="M108" i="16"/>
  <c r="F124" i="16"/>
  <c r="C256" i="16"/>
  <c r="C137" i="16"/>
  <c r="C272" i="16" s="1"/>
  <c r="U82" i="16"/>
  <c r="X82" i="16"/>
  <c r="X97" i="16"/>
  <c r="U90" i="16"/>
  <c r="X90" i="16"/>
  <c r="F138" i="16"/>
  <c r="H122" i="16"/>
  <c r="M122" i="16"/>
  <c r="N122" i="16"/>
  <c r="K122" i="16"/>
  <c r="L122" i="16"/>
  <c r="I122" i="16"/>
  <c r="J122" i="16"/>
  <c r="O122" i="16"/>
  <c r="U126" i="16"/>
  <c r="H114" i="16"/>
  <c r="M114" i="16"/>
  <c r="N114" i="16"/>
  <c r="L114" i="16"/>
  <c r="K114" i="16"/>
  <c r="O114" i="16"/>
  <c r="F130" i="16"/>
  <c r="J114" i="16"/>
  <c r="I114" i="16"/>
  <c r="X88" i="16"/>
  <c r="H104" i="16"/>
  <c r="F120" i="16"/>
  <c r="L104" i="16"/>
  <c r="K104" i="16"/>
  <c r="O104" i="16"/>
  <c r="J104" i="16"/>
  <c r="I104" i="16"/>
  <c r="N104" i="16"/>
  <c r="M104" i="16"/>
  <c r="U72" i="16"/>
  <c r="X72" i="16"/>
  <c r="U101" i="16"/>
  <c r="X101" i="16"/>
  <c r="X80" i="16"/>
  <c r="U80" i="16"/>
  <c r="H112" i="16"/>
  <c r="I112" i="16"/>
  <c r="M112" i="16"/>
  <c r="F128" i="16"/>
  <c r="O112" i="16"/>
  <c r="K112" i="16"/>
  <c r="J112" i="16"/>
  <c r="N112" i="16"/>
  <c r="L112" i="16"/>
  <c r="C135" i="16"/>
  <c r="C270" i="16" s="1"/>
  <c r="C254" i="16"/>
  <c r="H125" i="16"/>
  <c r="I125" i="16"/>
  <c r="K125" i="16"/>
  <c r="J125" i="16"/>
  <c r="F141" i="16"/>
  <c r="N125" i="16"/>
  <c r="O125" i="16"/>
  <c r="M125" i="16"/>
  <c r="L125" i="16"/>
  <c r="U123" i="16"/>
  <c r="X123" i="16"/>
  <c r="C144" i="16"/>
  <c r="C279" i="16" s="1"/>
  <c r="C263" i="16"/>
  <c r="U109" i="16"/>
  <c r="X109" i="16"/>
  <c r="L129" i="16"/>
  <c r="I129" i="16"/>
  <c r="K129" i="16"/>
  <c r="M129" i="16"/>
  <c r="F145" i="16"/>
  <c r="N129" i="16"/>
  <c r="H129" i="16"/>
  <c r="J129" i="16"/>
  <c r="O129" i="16"/>
  <c r="C138" i="16"/>
  <c r="C273" i="16" s="1"/>
  <c r="C257" i="16"/>
  <c r="X116" i="16"/>
  <c r="U116" i="16"/>
  <c r="X105" i="16"/>
  <c r="U105" i="16"/>
  <c r="C259" i="16"/>
  <c r="C140" i="16"/>
  <c r="C275" i="16" s="1"/>
  <c r="X93" i="16"/>
  <c r="U93" i="16"/>
  <c r="C145" i="16"/>
  <c r="C280" i="16" s="1"/>
  <c r="C264" i="16"/>
  <c r="U111" i="16"/>
  <c r="X111" i="16"/>
  <c r="U110" i="16"/>
  <c r="X110" i="16"/>
  <c r="X103" i="16"/>
  <c r="U103" i="16"/>
  <c r="S117" i="16" l="1"/>
  <c r="X117" i="16" s="1"/>
  <c r="Q19" i="16"/>
  <c r="P13" i="16" s="1"/>
  <c r="R133" i="16"/>
  <c r="R19" i="16" s="1"/>
  <c r="Q13" i="16" s="1"/>
  <c r="P133" i="16"/>
  <c r="Q133" i="16"/>
  <c r="X126" i="16"/>
  <c r="U92" i="16"/>
  <c r="X92" i="16"/>
  <c r="N124" i="16"/>
  <c r="F140" i="16"/>
  <c r="M124" i="16"/>
  <c r="L124" i="16"/>
  <c r="H124" i="16"/>
  <c r="J124" i="16"/>
  <c r="O124" i="16"/>
  <c r="K124" i="16"/>
  <c r="I124" i="16"/>
  <c r="K130" i="16"/>
  <c r="N130" i="16"/>
  <c r="O130" i="16"/>
  <c r="H130" i="16"/>
  <c r="J130" i="16"/>
  <c r="F146" i="16"/>
  <c r="I130" i="16"/>
  <c r="M130" i="16"/>
  <c r="L130" i="16"/>
  <c r="U98" i="16"/>
  <c r="X98" i="16"/>
  <c r="X106" i="16"/>
  <c r="U106" i="16"/>
  <c r="U88" i="16"/>
  <c r="I120" i="16"/>
  <c r="O120" i="16"/>
  <c r="O138" i="16" s="1"/>
  <c r="L120" i="16"/>
  <c r="K120" i="16"/>
  <c r="H120" i="16"/>
  <c r="M120" i="16"/>
  <c r="N120" i="16"/>
  <c r="F136" i="16"/>
  <c r="J120" i="16"/>
  <c r="X121" i="16"/>
  <c r="U121" i="16"/>
  <c r="X118" i="16"/>
  <c r="U118" i="16"/>
  <c r="X129" i="16"/>
  <c r="U129" i="16"/>
  <c r="U96" i="16"/>
  <c r="X96" i="16"/>
  <c r="U113" i="16"/>
  <c r="X113" i="16"/>
  <c r="X119" i="16"/>
  <c r="U119" i="16"/>
  <c r="O132" i="16"/>
  <c r="L132" i="16"/>
  <c r="I128" i="16"/>
  <c r="N128" i="16"/>
  <c r="J128" i="16"/>
  <c r="L128" i="16"/>
  <c r="L146" i="16" s="1"/>
  <c r="K128" i="16"/>
  <c r="K132" i="16" s="1"/>
  <c r="M128" i="16"/>
  <c r="M141" i="16" s="1"/>
  <c r="F144" i="16"/>
  <c r="O128" i="16"/>
  <c r="H128" i="16"/>
  <c r="O140" i="16"/>
  <c r="U127" i="16"/>
  <c r="X127" i="16"/>
  <c r="U117" i="16" l="1"/>
  <c r="U108" i="16"/>
  <c r="X108" i="16"/>
  <c r="O145" i="16"/>
  <c r="K146" i="16"/>
  <c r="L145" i="16"/>
  <c r="I145" i="16"/>
  <c r="K143" i="16"/>
  <c r="X114" i="16"/>
  <c r="U114" i="16"/>
  <c r="K141" i="16"/>
  <c r="U122" i="16"/>
  <c r="X122" i="16"/>
  <c r="U104" i="16"/>
  <c r="X104" i="16"/>
  <c r="J135" i="16"/>
  <c r="J146" i="16"/>
  <c r="J137" i="16"/>
  <c r="J143" i="16"/>
  <c r="J138" i="16"/>
  <c r="J134" i="16"/>
  <c r="J147" i="16"/>
  <c r="J133" i="16"/>
  <c r="J145" i="16"/>
  <c r="M138" i="16"/>
  <c r="M139" i="16"/>
  <c r="L141" i="16"/>
  <c r="N142" i="16"/>
  <c r="N138" i="16"/>
  <c r="N134" i="16"/>
  <c r="N140" i="16"/>
  <c r="N147" i="16"/>
  <c r="N133" i="16"/>
  <c r="N143" i="16"/>
  <c r="N135" i="16"/>
  <c r="N137" i="16"/>
  <c r="H135" i="16"/>
  <c r="H143" i="16"/>
  <c r="H134" i="16"/>
  <c r="H132" i="16"/>
  <c r="H133" i="16"/>
  <c r="H146" i="16"/>
  <c r="H136" i="16"/>
  <c r="I137" i="16"/>
  <c r="I143" i="16"/>
  <c r="I142" i="16"/>
  <c r="I147" i="16"/>
  <c r="I140" i="16"/>
  <c r="I138" i="16"/>
  <c r="I135" i="16"/>
  <c r="I133" i="16"/>
  <c r="I146" i="16"/>
  <c r="I134" i="16"/>
  <c r="O139" i="16"/>
  <c r="M145" i="16"/>
  <c r="J132" i="16"/>
  <c r="J141" i="16"/>
  <c r="I141" i="16"/>
  <c r="O146" i="16"/>
  <c r="K133" i="16"/>
  <c r="K145" i="16"/>
  <c r="J139" i="16"/>
  <c r="H138" i="16"/>
  <c r="O141" i="16"/>
  <c r="J142" i="16"/>
  <c r="U125" i="16"/>
  <c r="X125" i="16"/>
  <c r="M140" i="16"/>
  <c r="H147" i="16"/>
  <c r="I132" i="16"/>
  <c r="H140" i="16"/>
  <c r="J136" i="16"/>
  <c r="N139" i="16"/>
  <c r="H139" i="16"/>
  <c r="I139" i="16"/>
  <c r="H142" i="16"/>
  <c r="K136" i="16"/>
  <c r="K142" i="16"/>
  <c r="K140" i="16"/>
  <c r="K134" i="16"/>
  <c r="K147" i="16"/>
  <c r="K135" i="16"/>
  <c r="K138" i="16"/>
  <c r="J140" i="16"/>
  <c r="H145" i="16"/>
  <c r="K139" i="16"/>
  <c r="N132" i="16"/>
  <c r="U112" i="16"/>
  <c r="X112" i="16"/>
  <c r="I136" i="16"/>
  <c r="H141" i="16"/>
  <c r="K137" i="16"/>
  <c r="O137" i="16"/>
  <c r="O133" i="16"/>
  <c r="O134" i="16"/>
  <c r="O147" i="16"/>
  <c r="O142" i="16"/>
  <c r="O143" i="16"/>
  <c r="O136" i="16"/>
  <c r="O135" i="16"/>
  <c r="M144" i="16"/>
  <c r="N144" i="16"/>
  <c r="O144" i="16"/>
  <c r="K144" i="16"/>
  <c r="J144" i="16"/>
  <c r="L144" i="16"/>
  <c r="H144" i="16"/>
  <c r="I144" i="16"/>
  <c r="N136" i="16"/>
  <c r="M135" i="16"/>
  <c r="M146" i="16"/>
  <c r="M136" i="16"/>
  <c r="M133" i="16"/>
  <c r="M134" i="16"/>
  <c r="L137" i="16"/>
  <c r="L138" i="16"/>
  <c r="L133" i="16"/>
  <c r="L147" i="16"/>
  <c r="L135" i="16"/>
  <c r="L140" i="16"/>
  <c r="L142" i="16"/>
  <c r="L136" i="16"/>
  <c r="L143" i="16"/>
  <c r="L134" i="16"/>
  <c r="N145" i="16"/>
  <c r="M137" i="16"/>
  <c r="L139" i="16"/>
  <c r="M142" i="16"/>
  <c r="M143" i="16"/>
  <c r="H137" i="16"/>
  <c r="M132" i="16"/>
  <c r="N141" i="16"/>
  <c r="M147" i="16"/>
  <c r="N146" i="16"/>
  <c r="S144" i="16" l="1"/>
  <c r="S138" i="16"/>
  <c r="S140" i="16"/>
  <c r="S147" i="16"/>
  <c r="S145" i="16"/>
  <c r="S132" i="16"/>
  <c r="S142" i="16"/>
  <c r="S134" i="16"/>
  <c r="S143" i="16"/>
  <c r="S146" i="16"/>
  <c r="S137" i="16"/>
  <c r="H25" i="11" s="1"/>
  <c r="S139" i="16"/>
  <c r="S133" i="16"/>
  <c r="S136" i="16"/>
  <c r="S141" i="16"/>
  <c r="S135" i="16"/>
  <c r="X124" i="16"/>
  <c r="U124" i="16"/>
  <c r="U130" i="16"/>
  <c r="X130" i="16"/>
  <c r="M19" i="16"/>
  <c r="M13" i="16" s="1"/>
  <c r="U120" i="16"/>
  <c r="X120" i="16"/>
  <c r="X128" i="16"/>
  <c r="U128" i="16"/>
  <c r="H19" i="16"/>
  <c r="H13" i="16" s="1"/>
  <c r="P19" i="16"/>
  <c r="O19" i="16"/>
  <c r="O13" i="16" s="1"/>
  <c r="K19" i="16"/>
  <c r="K13" i="16" s="1"/>
  <c r="L19" i="16"/>
  <c r="L13" i="16" s="1"/>
  <c r="J19" i="16"/>
  <c r="J13" i="16" s="1"/>
  <c r="I19" i="16"/>
  <c r="I13" i="16" s="1"/>
  <c r="N19" i="16"/>
  <c r="N13" i="16" s="1"/>
  <c r="U137" i="16" l="1"/>
  <c r="X137" i="16"/>
  <c r="K25" i="11" s="1"/>
  <c r="X133" i="16"/>
  <c r="K21" i="11" s="1"/>
  <c r="U133" i="16"/>
  <c r="H21" i="11"/>
  <c r="U147" i="16"/>
  <c r="X147" i="16"/>
  <c r="K35" i="11" s="1"/>
  <c r="H35" i="11"/>
  <c r="S19" i="16"/>
  <c r="S13" i="16" s="1"/>
  <c r="U138" i="16"/>
  <c r="X138" i="16"/>
  <c r="K26" i="11" s="1"/>
  <c r="H26" i="11"/>
  <c r="U136" i="16"/>
  <c r="X136" i="16"/>
  <c r="K24" i="11" s="1"/>
  <c r="H24" i="11"/>
  <c r="X139" i="16"/>
  <c r="K27" i="11" s="1"/>
  <c r="U139" i="16"/>
  <c r="H27" i="11"/>
  <c r="U135" i="16"/>
  <c r="X135" i="16"/>
  <c r="K23" i="11" s="1"/>
  <c r="H23" i="11"/>
  <c r="U145" i="16"/>
  <c r="X145" i="16"/>
  <c r="K33" i="11" s="1"/>
  <c r="H33" i="11"/>
  <c r="X142" i="16"/>
  <c r="K30" i="11" s="1"/>
  <c r="U142" i="16"/>
  <c r="H30" i="11"/>
  <c r="U143" i="16"/>
  <c r="X143" i="16"/>
  <c r="K31" i="11" s="1"/>
  <c r="H31" i="11"/>
  <c r="U146" i="16"/>
  <c r="X146" i="16"/>
  <c r="K34" i="11" s="1"/>
  <c r="H34" i="11"/>
  <c r="U141" i="16"/>
  <c r="X141" i="16"/>
  <c r="K29" i="11" s="1"/>
  <c r="H29" i="11"/>
  <c r="X132" i="16"/>
  <c r="K20" i="11" s="1"/>
  <c r="U132" i="16"/>
  <c r="H20" i="11"/>
  <c r="U144" i="16"/>
  <c r="X144" i="16"/>
  <c r="K32" i="11" s="1"/>
  <c r="H32" i="11"/>
  <c r="U140" i="16"/>
  <c r="X140" i="16"/>
  <c r="K28" i="11" s="1"/>
  <c r="H28" i="11"/>
  <c r="X134" i="16"/>
  <c r="K22" i="11" s="1"/>
  <c r="U134" i="16"/>
  <c r="H22" i="11"/>
  <c r="U19" i="16" l="1"/>
  <c r="U13" i="16" s="1"/>
  <c r="H36" i="11"/>
  <c r="K36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13336292-6F51-4E13-8773-7A8B2E3C2AAC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92A08F9B-377B-499C-A666-B3AC96019156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C6CD883-8600-4E56-AFC9-B81C1958D47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3E5C24A4-8F2D-4CFC-90E2-AAF293225D79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Marisa</author>
  </authors>
  <commentList>
    <comment ref="D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  <comment ref="F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 xml:space="preserve">FA:
</t>
        </r>
        <r>
          <rPr>
            <sz val="9"/>
            <color indexed="81"/>
            <rFont val="Tahoma"/>
            <family val="2"/>
          </rPr>
          <t xml:space="preserve">Inserir data.
</t>
        </r>
      </text>
    </comment>
  </commentList>
</comments>
</file>

<file path=xl/sharedStrings.xml><?xml version="1.0" encoding="utf-8"?>
<sst xmlns="http://schemas.openxmlformats.org/spreadsheetml/2006/main" count="2097" uniqueCount="202">
  <si>
    <t>Tabela 1 -</t>
  </si>
  <si>
    <t>Promotor</t>
  </si>
  <si>
    <t>Parceiro 1</t>
  </si>
  <si>
    <t>Parceiro 2</t>
  </si>
  <si>
    <t>Parceiro 3</t>
  </si>
  <si>
    <t>Parceiro 4</t>
  </si>
  <si>
    <t>Parceiro 5</t>
  </si>
  <si>
    <t>Parceiro 6</t>
  </si>
  <si>
    <t>Parceiro 7</t>
  </si>
  <si>
    <t>Parceiro 8</t>
  </si>
  <si>
    <t>Parceiro 9</t>
  </si>
  <si>
    <t>Parceiro 10</t>
  </si>
  <si>
    <t>Parceiro 11</t>
  </si>
  <si>
    <t>Parceiro 12</t>
  </si>
  <si>
    <t>Parceiro 13</t>
  </si>
  <si>
    <t>Parceiro 14</t>
  </si>
  <si>
    <t>Parceiro 15</t>
  </si>
  <si>
    <t>NIF</t>
  </si>
  <si>
    <t>a) Recursos humanos afetos ao projeto</t>
  </si>
  <si>
    <t>b) Aquisição de instrumentos e equipamento científico e técnico</t>
  </si>
  <si>
    <t>c) Amortização de instrumentos e equipamento científico e técnico</t>
  </si>
  <si>
    <t>d) Despesas associadas ao registo nacional e estrangeiro de patentes</t>
  </si>
  <si>
    <t>e) Despesas com a demonstração, promoção e divulgação dos resultados do projeto</t>
  </si>
  <si>
    <t>f)Aquisição de outros bens e serviços relacionados diretamente com a execução do projeto</t>
  </si>
  <si>
    <t>Designação</t>
  </si>
  <si>
    <t xml:space="preserve"> Beneficiário:</t>
  </si>
  <si>
    <t>Nome do Projeto:</t>
  </si>
  <si>
    <t>g) Viagens e alojamento no país e no estrangeiro</t>
  </si>
  <si>
    <t>%</t>
  </si>
  <si>
    <t>NIF:</t>
  </si>
  <si>
    <t>Rubrica de Despesa</t>
  </si>
  <si>
    <t>Despesa Elegível</t>
  </si>
  <si>
    <t xml:space="preserve">Despesa </t>
  </si>
  <si>
    <t>Despesa</t>
  </si>
  <si>
    <t>Elegível Total</t>
  </si>
  <si>
    <t>Não Elegível</t>
  </si>
  <si>
    <t>Total</t>
  </si>
  <si>
    <t/>
  </si>
  <si>
    <t>1.º trim</t>
  </si>
  <si>
    <t>2.º trim</t>
  </si>
  <si>
    <t>3.º trim</t>
  </si>
  <si>
    <t>4.º trim</t>
  </si>
  <si>
    <t>5.º trim</t>
  </si>
  <si>
    <t>6.º trim</t>
  </si>
  <si>
    <t>7.º trim</t>
  </si>
  <si>
    <t>8.º trim</t>
  </si>
  <si>
    <t>Ano</t>
  </si>
  <si>
    <t>Identificação do Projeto e periodo</t>
  </si>
  <si>
    <t>Taxa RH 
[€/h]</t>
  </si>
  <si>
    <t>Custo total [€]</t>
  </si>
  <si>
    <t>a</t>
  </si>
  <si>
    <t>% Alocação ao Projeto</t>
  </si>
  <si>
    <t>N.º Fatura</t>
  </si>
  <si>
    <t>Data da Fatura</t>
  </si>
  <si>
    <t xml:space="preserve">Custo total [€] </t>
  </si>
  <si>
    <t>Descrição</t>
  </si>
  <si>
    <t>Subtotal</t>
  </si>
  <si>
    <t>A</t>
  </si>
  <si>
    <t>B</t>
  </si>
  <si>
    <t>C</t>
  </si>
  <si>
    <t>D</t>
  </si>
  <si>
    <t>f) Aquisição de outros bens e serviços relacionados diretamente com a execução do projeto</t>
  </si>
  <si>
    <t>Justificação resumida das despesas apresentadas (máx 1000 caracteres)</t>
  </si>
  <si>
    <t>Aquisição de instrumentos e equipamento científico e técnico, imprescindíveis ao
projeto, caso sejam utilizados durante todo o seu tempo de vida útil no projeto</t>
  </si>
  <si>
    <t xml:space="preserve">Designação do Promotor </t>
  </si>
  <si>
    <t>e parceiros</t>
  </si>
  <si>
    <t>Taxa de execução</t>
  </si>
  <si>
    <t xml:space="preserve">Taxa de </t>
  </si>
  <si>
    <t xml:space="preserve">Montante </t>
  </si>
  <si>
    <t>Finaciamento (%)</t>
  </si>
  <si>
    <t>Promotor / Parceiro</t>
  </si>
  <si>
    <t>Fornecedor</t>
  </si>
  <si>
    <t>NIF (fornecedor)</t>
  </si>
  <si>
    <t>N.º Recibo</t>
  </si>
  <si>
    <t>Data do Recibo</t>
  </si>
  <si>
    <t>Classificação contabilistica</t>
  </si>
  <si>
    <t>Validação da despesa (pelo Fundo Azul)</t>
  </si>
  <si>
    <t>Despesa Elegivel</t>
  </si>
  <si>
    <t xml:space="preserve">Despesa Não Elegível </t>
  </si>
  <si>
    <t>Observações</t>
  </si>
  <si>
    <t>Designação do beneficário e dos parceiros e orçamento elegivel aprovado</t>
  </si>
  <si>
    <t>h) Custos Indiretos 
(% de custos elegíveis, com exclusão de
subcontratações e recursos fornecidos por terceiros)</t>
  </si>
  <si>
    <t>Lista de documentos despesa – pedidos de pagamento (Check List que faz parte do pedido de pagamento)</t>
  </si>
  <si>
    <t>a) Recursos Humanos afetos ao projeto</t>
  </si>
  <si>
    <t>Contrato do vínculo laboral e dos comprovativos dos encargos sociais (ex: inscrição na Segurança Social) - a apresentar apenas na primeira vez em que é apresentada a despesa de remuneração do RH)</t>
  </si>
  <si>
    <t>Recibo de vencimento do mês de janeiro do ano n (a apresentar apenas na primeira vez em que é apresentada a despesa de remuneração do RH para o ano n, exceto se houver alterações no valor das remunerações e/ou dos encargos sociais)</t>
  </si>
  <si>
    <t>Folha da Segurança Social/CGA com identificação do RH e respetivo comprovativo de pagamento;</t>
  </si>
  <si>
    <t>No caso de despesas com Bolseiros deverão ser apresentados os seguintes documentos relativos ao processo de contratação:</t>
  </si>
  <si>
    <t>b) Aquisição de instrumentos e equipamentos científicos e técnicos</t>
  </si>
  <si>
    <t>Fatura/Recibo</t>
  </si>
  <si>
    <t xml:space="preserve">Comprovativo do meio de pagamento e do respetivo comprovativo do movimento da conta bancária (Cheque, cartão de crédito, transferência bancária, extrato bancário)  </t>
  </si>
  <si>
    <t xml:space="preserve">Documento justificativo para a despesa total elegível (período de amortização do equipamento)    </t>
  </si>
  <si>
    <t>c) Amortização de instrumentos e equipamentos científicos e técnicos</t>
  </si>
  <si>
    <t xml:space="preserve"> Comprovativo do meio de pagamento e do respetivo comprovativo do movimento da conta bancária (Cheque, cartão de crédito, transferência bancária, extrato bancário)</t>
  </si>
  <si>
    <t>Metodologia cálculo valor Amortização/Depreciação (de acordo com o ponto 6. das normas técnicas)</t>
  </si>
  <si>
    <t>d) Despesas associadas aos registo nacional e estrangeiro de patentes</t>
  </si>
  <si>
    <t>Comprovativo do meio de pagamento e do respetivo comprovativo do movimento da conta bancária (Cheque, cartão de crédito, transferência bancária, extrato bancário)</t>
  </si>
  <si>
    <t>Evidências das ações de promoção/divulgação: ex: fotos</t>
  </si>
  <si>
    <t>Fatura</t>
  </si>
  <si>
    <t>Recibo</t>
  </si>
  <si>
    <t>Existência desta certidão de regularidade da situação do Beneficiário perante a Segurança Social, sendo que para esta verificação o beneficiário deve preferencialmente, conceder autorização de consulta ao serviço “Segurança Social Direta” (NISS 26000847955) à DGPM.</t>
  </si>
  <si>
    <t>Assim, o beneficiário deve apresentar declaração ou certidão comprovativa, emitida pela Segurança Social, que ateste a regularidade da sua situação contributiva, ou não obrigação a qualquer inscrição e/ou contribuição ao sistema de solidariedade e segurança social, ou em alternativa comprovativo de que deu o seu consentimento para consulta no serviço “Segurança Social Direta”, nos termos do Decreto-Lei n.º 114/2007, de 19 de abril.</t>
  </si>
  <si>
    <t>Existência de certidões de regularidade da situação do Beneficiário perante a Autoridade Tributária e Aduaneira, sendo que para esta verificação o beneficiário deve preferencialmente, conceder autorização de consulta ao serviço “Declarações Eletrónicas da Autoridade Tributária” ao Fundo Azul (NIF 720014239).</t>
  </si>
  <si>
    <t>Assim, o beneficiário deve apresentar declaração ou certidão comprovativa, emitida pela Administração Fiscal, que ateste a regularidade da sua situação tributária, ou em alternativa comprovativo de que deu o seu consentimento para a consulta nas “Declarações Eletrónicas”, nos termos do Decreto-Lei n.º 114/2007, de 19 de abril.</t>
  </si>
  <si>
    <t>TOTAL</t>
  </si>
  <si>
    <t>-</t>
  </si>
  <si>
    <t>9.º trim</t>
  </si>
  <si>
    <t>S</t>
  </si>
  <si>
    <t>s</t>
  </si>
  <si>
    <r>
      <rPr>
        <sz val="11"/>
        <color rgb="FFFF0000"/>
        <rFont val="Calibri Light"/>
        <family val="2"/>
      </rPr>
      <t>No filtro selecione opção</t>
    </r>
    <r>
      <rPr>
        <b/>
        <sz val="11"/>
        <color rgb="FFFF0000"/>
        <rFont val="Calibri Light"/>
        <family val="2"/>
      </rPr>
      <t xml:space="preserve"> S</t>
    </r>
  </si>
  <si>
    <t>Relatório de Missão de acordo com o Modelo disponibilizado</t>
  </si>
  <si>
    <r>
      <t xml:space="preserve">h) Custos Indiretos 
</t>
    </r>
    <r>
      <rPr>
        <i/>
        <sz val="10"/>
        <color theme="3" tint="-0.499984740745262"/>
        <rFont val="Calibri Light"/>
        <family val="2"/>
        <scheme val="major"/>
      </rPr>
      <t>(% de custos elegíveis, com exclusão de
subcontratações e recursos fornecidos por terceiros)</t>
    </r>
  </si>
  <si>
    <t>Outros encargos Anuais [€]</t>
  </si>
  <si>
    <t>Custo anual por trabalhador [€]</t>
  </si>
  <si>
    <t>Custo /hora
[€/h]</t>
  </si>
  <si>
    <t>Tabela 2 - Despesa realizada</t>
  </si>
  <si>
    <t xml:space="preserve">Tabela 3 - Despesa prevista </t>
  </si>
  <si>
    <t>2- Identificação do Promotor e dos Parceiros</t>
  </si>
  <si>
    <t>1 - Identificação do Projeto, Tipologia e Prazo</t>
  </si>
  <si>
    <t>N.º meses utilização prevista no projeto</t>
  </si>
  <si>
    <t>Valor 
[€]</t>
  </si>
  <si>
    <t>Amortização de instrumentos e equipamento científico e técnico, imprescindíveis ao
projeto, cujo período de vida útil esteja contido no período de execução, mas não se
esgote no mesmo</t>
  </si>
  <si>
    <t>Aquisição de outros bens e serviços relacionados diretamente com a execução do projeto, incluindo os custos de consultores que não constituam subcontratos</t>
  </si>
  <si>
    <t>1.º Trimestre</t>
  </si>
  <si>
    <t>Periodo de reporte</t>
  </si>
  <si>
    <t xml:space="preserve">Relatório correspondente ao </t>
  </si>
  <si>
    <t>Projecto ref. n.º</t>
  </si>
  <si>
    <t>Data prevista de inicio dos trabalhos:</t>
  </si>
  <si>
    <t>Data prevista de fim dos trabalhos:</t>
  </si>
  <si>
    <t>2.º Trimestre</t>
  </si>
  <si>
    <t>1.º Trim</t>
  </si>
  <si>
    <t>2.º Trim</t>
  </si>
  <si>
    <t>3.º Trim</t>
  </si>
  <si>
    <t>4.º Trim</t>
  </si>
  <si>
    <t>5.º Trim</t>
  </si>
  <si>
    <t>6.º Trim</t>
  </si>
  <si>
    <t>7.º Trim</t>
  </si>
  <si>
    <t>8.º Trim</t>
  </si>
  <si>
    <t>9.º Trim</t>
  </si>
  <si>
    <t>g) Viagens e alojamento no pais e no estrangeiro</t>
  </si>
  <si>
    <t>3 - Despesa realizada e prevista</t>
  </si>
  <si>
    <t>Nome do Recurso Humano</t>
  </si>
  <si>
    <t>Fundo Fundo [€]</t>
  </si>
  <si>
    <t>N.º do Projeto</t>
  </si>
  <si>
    <t>N.º horas trabalhadas no projeto [h]</t>
  </si>
  <si>
    <t>Vida útil (em meses)</t>
  </si>
  <si>
    <t>Orçamento elegível Aprovado (€)</t>
  </si>
  <si>
    <t>Orçamento elegível Executado (€)</t>
  </si>
  <si>
    <t>Fundo Azul Aprovado</t>
  </si>
  <si>
    <t>Fundo Azul Atribuído</t>
  </si>
  <si>
    <t>Assinatura e carimbo:</t>
  </si>
  <si>
    <t xml:space="preserve"> Timesheet – template FA </t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</si>
  <si>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Pedido/autorização de abertura do procedimento;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</si>
  <si>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Nomeação do júri do concurso;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</si>
  <si>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Anúncio do concurso da bolsa;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</si>
  <si>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Publicitação do anúncio de concurso;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</si>
  <si>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Atas das reuniões do júri do concurso, designadamente as atas que contém: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</si>
  <si>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 definição dos critérios de seleção para atribuição da Bolsa;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</si>
  <si>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O projeto de lista de ordenação dos resultados de todos os candidatos para pronuncia;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</si>
  <si>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As avaliações obtidas em cada um dos critérios de seleção de avaliação;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</si>
  <si>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As reclamações por parte dos candidatos à atribuição da Bolsa, após a respetiva comunicação “audiência prévia”;</t>
    </r>
  </si>
  <si>
    <r>
      <t>o</t>
    </r>
    <r>
      <rPr>
        <sz val="7"/>
        <rFont val="Times New Roman"/>
        <family val="1"/>
      </rPr>
      <t xml:space="preserve">   </t>
    </r>
    <r>
      <rPr>
        <sz val="11"/>
        <rFont val="Calibri"/>
        <family val="2"/>
        <scheme val="minor"/>
      </rPr>
      <t>O relatório final.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</si>
  <si>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 xml:space="preserve"> Autorização/homologação da contratação do bolseiro;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</si>
  <si>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Plano de atividades a desenvolver pelo bolseiro, aprovado e assinado;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</si>
  <si>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Contrato assinado;</t>
    </r>
  </si>
  <si>
    <r>
      <t>§</t>
    </r>
    <r>
      <rPr>
        <sz val="7"/>
        <rFont val="Times New Roman"/>
        <family val="1"/>
      </rPr>
      <t xml:space="preserve">  </t>
    </r>
    <r>
      <rPr>
        <sz val="11"/>
        <rFont val="Calibri"/>
        <family val="2"/>
        <scheme val="minor"/>
      </rPr>
      <t>Evidência do envio do Contrato assinado para a FCT, caso seja aplicável.</t>
    </r>
  </si>
  <si>
    <t>Processo de contratação/aquisição do bem ou serviço </t>
  </si>
  <si>
    <t xml:space="preserve">Certificado de marca ou patente  </t>
  </si>
  <si>
    <t>Processo de contratação/aquisição do bem ou serviço </t>
  </si>
  <si>
    <t>Processo de contratação/aquisição do bem e serviço </t>
  </si>
  <si>
    <t>Carta/email convite – caso aplicável  </t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</si>
  <si>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Comprovativo do meio de pagamento e do respetivo comprovativo do movimento da conta bancária (Cheque, cartão de crédito, transferência bancária, extrato bancário)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</si>
  <si>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Cartão de embarque – viagens de avião 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</si>
  <si>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2"/>
        <rFont val="Calibri"/>
        <family val="2"/>
        <scheme val="minor"/>
      </rPr>
      <t>Comprovativo da presença na reunião/evento (ata de reunião, lista de presenças, inscrição no evento, etc). </t>
    </r>
  </si>
  <si>
    <r>
      <t>h)</t>
    </r>
    <r>
      <rPr>
        <b/>
        <i/>
        <sz val="7"/>
        <rFont val="Times New Roman"/>
        <family val="1"/>
      </rPr>
      <t xml:space="preserve">   </t>
    </r>
    <r>
      <rPr>
        <b/>
        <i/>
        <sz val="12"/>
        <rFont val="Calibri"/>
        <family val="2"/>
        <scheme val="minor"/>
      </rPr>
      <t>Segurança social</t>
    </r>
  </si>
  <si>
    <r>
      <t>i)</t>
    </r>
    <r>
      <rPr>
        <b/>
        <i/>
        <sz val="7"/>
        <rFont val="Times New Roman"/>
        <family val="1"/>
      </rPr>
      <t xml:space="preserve">   </t>
    </r>
    <r>
      <rPr>
        <b/>
        <i/>
        <sz val="12"/>
        <rFont val="Calibri"/>
        <family val="2"/>
        <scheme val="minor"/>
      </rPr>
      <t>Autoridade Tributária</t>
    </r>
  </si>
  <si>
    <t>Modalidade de Pedido de Pagamento:</t>
  </si>
  <si>
    <t>Encargos sociais anuais [€]</t>
  </si>
  <si>
    <t>Salário Anual*
[€]</t>
  </si>
  <si>
    <t xml:space="preserve">Custos com pessoal </t>
  </si>
  <si>
    <t>4 -Taxa horária calculada em função do salário nominal anual dos trabalhadores</t>
  </si>
  <si>
    <t>Os promotores deverão apresentar a documentação solicitada pelo Fundo Azul para comprovar a despesa efetuada com pessoal, designadamente o recibo de vencimento, os respetivos encargos patronais e sociais obrigatórios e as folhas de horas. 
O apuramento das despesas elegíveis com pessoal técnico do promotor, contratado ou a contratar, incluindo bolseiros recrutados pelos promotores e com bolsa suportada por estes, efetua-se de acordo com as  metodologias definidas nas normas técnicas</t>
  </si>
  <si>
    <t>(deve ser identificado o metodo de amortização aplicado)</t>
  </si>
  <si>
    <t>Nome do Bolseiro</t>
  </si>
  <si>
    <t>Mês</t>
  </si>
  <si>
    <t xml:space="preserve">Descrição </t>
  </si>
  <si>
    <t>Valor da bolsa</t>
  </si>
  <si>
    <t>Segurança Social</t>
  </si>
  <si>
    <t>Seg.Acid.Pessoais</t>
  </si>
  <si>
    <t>yy</t>
  </si>
  <si>
    <t>y</t>
  </si>
  <si>
    <t>Registo contabilístico (Balancete e Registo do Imobilizado)*</t>
  </si>
  <si>
    <t>Registo contabilístico (Balancete e Registo Imobilizado)*</t>
  </si>
  <si>
    <t>Registo contabilístico (Balancete)*</t>
  </si>
  <si>
    <t>Registo contabilístico(Balancete)*</t>
  </si>
  <si>
    <t>Registo contabilístico (Balancete e Registo Imobilizado)* - aplicável para os Pedidos de Pagamento - Modalidade Reembolso.
Trimestralmente e aquando da submissão do Relatório de Progresso de Projeto, deverão ser remetidos os balancetes trimestrais e registo de imobilizado para o período correspondente.</t>
  </si>
  <si>
    <t>Para os devidos efeitos se declara que as despesas apresentadas no presente relatório financeiro não foram sujeitas a duplo financiamento.</t>
  </si>
  <si>
    <t>10.º trim</t>
  </si>
  <si>
    <t>11.º trim</t>
  </si>
  <si>
    <t>aa</t>
  </si>
  <si>
    <t>bb</t>
  </si>
  <si>
    <t>Versão PP.form.V1.7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</si>
</sst>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* #,##0.00\ &quot;€&quot;_-;\-* #,##0.00\ &quot;€&quot;_-;_-* &quot;-&quot;??\ &quot;€&quot;_-;_-@_-"/>
    <numFmt numFmtId="164" formatCode="_(&quot;$&quot;* #,##0.00_);_(&quot;$&quot;* \(#,##0.00\);_(&quot;$&quot;* &quot;-&quot;??_);_(@_)"/>
    <numFmt numFmtId="165" formatCode="_ * #,##0.00_)&quot;€&quot;;_ * \(#,##0.00\)&quot;€&quot;;\-;_ @_ "/>
    <numFmt numFmtId="166" formatCode="###,###,###"/>
    <numFmt numFmtId="167" formatCode="[$-409]d/mmm/yyyy;@"/>
    <numFmt numFmtId="168" formatCode="_-* #,##0\ [$€-816]_-;\-* #,##0\ [$€-816]_-;_-* &quot;-&quot;??\ [$€-816]_-;_-@_-"/>
    <numFmt numFmtId="169" formatCode="_-* #,##0.00\ _F_B_-;\-* #,##0.00\ _F_B_-;_-* &quot;-&quot;??\ _F_B_-;_-@_-"/>
    <numFmt numFmtId="170" formatCode="0.0000"/>
    <numFmt numFmtId="171" formatCode="_-* #,##0.00\ [$€-816]_-;\-* #,##0.00\ [$€-816]_-;_-* &quot;-&quot;??\ [$€-816]_-;_-@_-"/>
    <numFmt numFmtId="172" formatCode="_-* #,##0\ [$€-816]_-;\-* #,##0\ [$€-816]_-;_-* &quot;-&quot;\ [$€-816]_-;_-@_-"/>
    <numFmt numFmtId="173" formatCode="[$-409]d\-mmm\-yyyy;@"/>
    <numFmt numFmtId="174" formatCode=";;;"/>
    <numFmt numFmtId="175" formatCode="#,##0\ [$€-426]"/>
    <numFmt numFmtId="177" formatCode="_-* #,##0.00\ [$€-816]_-;\-* #,##0.00\ [$€-816]_-;_-* &quot;-&quot;\ [$€-816]_-;_-@_-"/>
    <numFmt numFmtId="180" formatCode="_-* #,##0.0000\ [$€-816]_-;\-* #,##0.0000\ [$€-816]_-;_-* &quot;-&quot;??\ [$€-816]_-;_-@_-"/>
  </numFmts>
  <fonts count="59"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1"/>
      <color rgb="FF002060"/>
      <name val="Calibri Light"/>
      <family val="2"/>
      <scheme val="major"/>
    </font>
    <font>
      <sz val="11"/>
      <color theme="1"/>
      <name val="Calibri"/>
      <family val="2"/>
      <scheme val="minor"/>
    </font>
    <font>
      <sz val="9"/>
      <name val="Geneva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9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b/>
      <sz val="9"/>
      <color rgb="FF404040"/>
      <name val="Calibri Light"/>
      <family val="2"/>
      <scheme val="major"/>
    </font>
    <font>
      <i/>
      <sz val="10"/>
      <color theme="1"/>
      <name val="Calibri Light"/>
      <family val="2"/>
      <scheme val="major"/>
    </font>
    <font>
      <sz val="10"/>
      <color theme="1"/>
      <name val="Calibri"/>
      <family val="2"/>
    </font>
    <font>
      <sz val="10"/>
      <color theme="3" tint="-0.499984740745262"/>
      <name val="Calibri Light"/>
      <family val="2"/>
      <scheme val="major"/>
    </font>
    <font>
      <sz val="10"/>
      <color theme="0" tint="-4.9989318521683403E-2"/>
      <name val="Calibri Light"/>
      <family val="2"/>
    </font>
    <font>
      <sz val="10"/>
      <name val="Calibri Light"/>
      <family val="2"/>
    </font>
    <font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11"/>
      <color theme="3" tint="-0.499984740745262"/>
      <name val="Calibri"/>
      <family val="2"/>
    </font>
    <font>
      <b/>
      <sz val="11"/>
      <color theme="3" tint="-0.499984740745262"/>
      <name val="Calibri Light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i/>
      <sz val="8"/>
      <color theme="1"/>
      <name val="Calibri Light"/>
      <family val="2"/>
      <scheme val="major"/>
    </font>
    <font>
      <b/>
      <sz val="14"/>
      <color rgb="FF002060"/>
      <name val="Calibri"/>
      <family val="2"/>
    </font>
    <font>
      <b/>
      <sz val="18"/>
      <color rgb="FF002060"/>
      <name val="Calibri"/>
      <family val="2"/>
    </font>
    <font>
      <b/>
      <sz val="12"/>
      <color rgb="FF002060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4"/>
      <color rgb="FFC00000"/>
      <name val="Calibri"/>
      <family val="2"/>
      <scheme val="minor"/>
    </font>
    <font>
      <sz val="15"/>
      <color rgb="FFC00000"/>
      <name val="Calibri"/>
      <family val="2"/>
      <scheme val="minor"/>
    </font>
    <font>
      <b/>
      <sz val="14"/>
      <color rgb="FFC00000"/>
      <name val="Calibri Light"/>
      <family val="2"/>
      <scheme val="major"/>
    </font>
    <font>
      <b/>
      <sz val="10"/>
      <color theme="3" tint="-0.499984740745262"/>
      <name val="Calibri Light"/>
      <family val="2"/>
      <scheme val="major"/>
    </font>
    <font>
      <b/>
      <sz val="11"/>
      <color theme="1"/>
      <name val="Calibri Light"/>
      <family val="2"/>
    </font>
    <font>
      <sz val="9"/>
      <color indexed="81"/>
      <name val="Tahoma"/>
      <family val="2"/>
    </font>
    <font>
      <b/>
      <i/>
      <sz val="12"/>
      <color rgb="FF000000"/>
      <name val="Calibri"/>
      <family val="2"/>
      <scheme val="minor"/>
    </font>
    <font>
      <sz val="11"/>
      <color rgb="FFFF0000"/>
      <name val="Calibri Light"/>
      <family val="2"/>
    </font>
    <font>
      <b/>
      <sz val="10"/>
      <color rgb="FF002060"/>
      <name val="Calibri Light"/>
      <family val="2"/>
      <scheme val="major"/>
    </font>
    <font>
      <b/>
      <sz val="11"/>
      <color rgb="FFFF0000"/>
      <name val="Calibri Light"/>
      <family val="2"/>
    </font>
    <font>
      <i/>
      <sz val="10"/>
      <color rgb="FF002060"/>
      <name val="Calibri Light"/>
      <family val="2"/>
    </font>
    <font>
      <b/>
      <sz val="10"/>
      <color theme="2" tint="-0.749992370372631"/>
      <name val="Calibri Light"/>
      <family val="2"/>
    </font>
    <font>
      <sz val="11"/>
      <color theme="1"/>
      <name val="Calibri Light"/>
      <family val="2"/>
    </font>
    <font>
      <i/>
      <sz val="10"/>
      <color theme="3" tint="-0.499984740745262"/>
      <name val="Calibri Light"/>
      <family val="2"/>
      <scheme val="major"/>
    </font>
    <font>
      <b/>
      <sz val="10"/>
      <color rgb="FF404040"/>
      <name val="Calibri Light"/>
      <family val="2"/>
      <scheme val="major"/>
    </font>
    <font>
      <b/>
      <sz val="9"/>
      <color indexed="81"/>
      <name val="Tahoma"/>
      <family val="2"/>
    </font>
    <font>
      <b/>
      <sz val="12"/>
      <color theme="1"/>
      <name val="Calibri Light"/>
      <family val="2"/>
    </font>
    <font>
      <b/>
      <sz val="11"/>
      <name val="Calibri"/>
      <family val="2"/>
    </font>
    <font>
      <b/>
      <sz val="9"/>
      <color theme="3" tint="-0.499984740745262"/>
      <name val="Calibri Light"/>
      <family val="2"/>
      <scheme val="major"/>
    </font>
    <font>
      <b/>
      <sz val="1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1"/>
      <name val="Wingdings"/>
      <charset val="2"/>
    </font>
    <font>
      <sz val="7"/>
      <name val="Times New Roman"/>
      <family val="1"/>
    </font>
    <font>
      <sz val="11"/>
      <name val="Courier New"/>
      <family val="3"/>
    </font>
    <font>
      <b/>
      <i/>
      <sz val="12"/>
      <name val="Calibri"/>
      <family val="2"/>
      <scheme val="minor"/>
    </font>
    <font>
      <sz val="10"/>
      <name val="Symbol"/>
      <family val="1"/>
      <charset val="2"/>
    </font>
    <font>
      <b/>
      <i/>
      <sz val="7"/>
      <name val="Times New Roman"/>
      <family val="1"/>
    </font>
    <font>
      <b/>
      <sz val="18"/>
      <color rgb="FF002060"/>
      <name val="Calibri Light"/>
      <family val="2"/>
      <scheme val="major"/>
    </font>
    <font>
      <sz val="11"/>
      <color theme="3" tint="-0.49998474074526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CEFF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fgColor theme="1" tint="0.499984740745262"/>
        <bgColor theme="4" tint="0.79998168889431442"/>
      </patternFill>
    </fill>
    <fill>
      <patternFill patternType="lightGray">
        <fgColor theme="1" tint="0.499984740745262"/>
        <bgColor theme="0" tint="-4.9989318521683403E-2"/>
      </patternFill>
    </fill>
    <fill>
      <patternFill patternType="solid">
        <fgColor rgb="FFEDEFF3"/>
        <bgColor indexed="64"/>
      </patternFill>
    </fill>
    <fill>
      <patternFill patternType="lightGray">
        <fgColor theme="1"/>
        <bgColor theme="4" tint="0.79998168889431442"/>
      </patternFill>
    </fill>
    <fill>
      <patternFill patternType="lightGray">
        <fgColor theme="1"/>
      </patternFill>
    </fill>
    <fill>
      <patternFill patternType="solid">
        <fgColor theme="4" tint="0.79995117038483843"/>
        <bgColor theme="1" tint="0.499984740745262"/>
      </patternFill>
    </fill>
    <fill>
      <patternFill patternType="solid">
        <fgColor theme="0"/>
        <bgColor theme="0"/>
      </patternFill>
    </fill>
  </fills>
  <borders count="28">
    <border>
      <left/>
      <right/>
      <top/>
      <bottom/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theme="6" tint="-0.499984740745262"/>
      </top>
      <bottom/>
      <diagonal/>
    </border>
    <border>
      <left style="hair">
        <color theme="6" tint="-0.499984740745262"/>
      </left>
      <right style="hair">
        <color theme="6" tint="-0.499984740745262"/>
      </right>
      <top style="thin">
        <color theme="6" tint="-0.499984740745262"/>
      </top>
      <bottom/>
      <diagonal/>
    </border>
    <border>
      <left style="hair">
        <color theme="6" tint="-0.499984740745262"/>
      </left>
      <right/>
      <top style="thin">
        <color theme="6" tint="-0.499984740745262"/>
      </top>
      <bottom/>
      <diagonal/>
    </border>
    <border>
      <left/>
      <right/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/>
      <bottom style="hair">
        <color theme="6" tint="-0.499984740745262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4.9989318521683403E-2"/>
      </top>
      <bottom style="hair">
        <color theme="0" tint="-0.1499679555650502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hair">
        <color indexed="64"/>
      </bottom>
      <diagonal/>
    </border>
    <border>
      <left/>
      <right/>
      <top style="hair">
        <color indexed="64"/>
      </top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thin">
        <color rgb="FFE3E7ED"/>
      </top>
      <bottom style="thin">
        <color rgb="FFE3E7ED"/>
      </bottom>
      <diagonal/>
    </border>
    <border>
      <left/>
      <right/>
      <top/>
      <bottom style="medium">
        <color indexed="64"/>
      </bottom>
      <diagonal/>
    </border>
  </borders>
  <cellStyleXfs count="12">
    <xf numFmtId="0" fontId="0" fillId="0" borderId="0"/>
    <xf numFmtId="0" fontId="5" fillId="0" borderId="0"/>
    <xf numFmtId="165" fontId="6" fillId="0" borderId="0" applyFont="0" applyFill="0" applyBorder="0" applyAlignment="0" applyProtection="0"/>
    <xf numFmtId="0" fontId="4" fillId="0" borderId="0"/>
    <xf numFmtId="0" fontId="6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267">
    <xf numFmtId="0" fontId="0" fillId="0" borderId="0" xfId="0"/>
    <xf numFmtId="0" fontId="8" fillId="0" borderId="0" xfId="0" applyFont="1"/>
    <xf numFmtId="0" fontId="11" fillId="0" borderId="0" xfId="0" applyFont="1"/>
    <xf numFmtId="0" fontId="14" fillId="0" borderId="0" xfId="0" applyFont="1"/>
    <xf numFmtId="0" fontId="16" fillId="0" borderId="0" xfId="0" applyFont="1"/>
    <xf numFmtId="0" fontId="17" fillId="0" borderId="0" xfId="0" applyFont="1"/>
    <xf numFmtId="0" fontId="16" fillId="5" borderId="0" xfId="0" applyFont="1" applyFill="1"/>
    <xf numFmtId="0" fontId="18" fillId="0" borderId="0" xfId="0" applyFont="1"/>
    <xf numFmtId="0" fontId="1" fillId="5" borderId="0" xfId="0" applyFont="1" applyFill="1"/>
    <xf numFmtId="0" fontId="1" fillId="5" borderId="0" xfId="0" quotePrefix="1" applyFont="1" applyFill="1"/>
    <xf numFmtId="0" fontId="3" fillId="5" borderId="0" xfId="0" applyFont="1" applyFill="1"/>
    <xf numFmtId="0" fontId="13" fillId="0" borderId="0" xfId="0" applyFont="1"/>
    <xf numFmtId="0" fontId="24" fillId="0" borderId="0" xfId="0" applyFont="1" applyAlignment="1">
      <alignment horizontal="right"/>
    </xf>
    <xf numFmtId="0" fontId="25" fillId="0" borderId="0" xfId="0" applyFont="1" applyAlignment="1">
      <alignment horizontal="right" indent="7"/>
    </xf>
    <xf numFmtId="0" fontId="15" fillId="3" borderId="1" xfId="0" applyFont="1" applyFill="1" applyBorder="1" applyAlignment="1">
      <alignment horizontal="left" vertical="center" indent="1"/>
    </xf>
    <xf numFmtId="167" fontId="27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 vertical="center" indent="1"/>
    </xf>
    <xf numFmtId="1" fontId="1" fillId="0" borderId="0" xfId="0" applyNumberFormat="1" applyFont="1"/>
    <xf numFmtId="0" fontId="1" fillId="5" borderId="0" xfId="0" applyFont="1" applyFill="1" applyAlignment="1">
      <alignment horizontal="right" vertical="center" indent="1"/>
    </xf>
    <xf numFmtId="0" fontId="7" fillId="5" borderId="0" xfId="0" applyFont="1" applyFill="1" applyAlignment="1">
      <alignment horizontal="left" vertical="center" indent="1"/>
    </xf>
    <xf numFmtId="1" fontId="1" fillId="5" borderId="0" xfId="0" applyNumberFormat="1" applyFont="1" applyFill="1"/>
    <xf numFmtId="0" fontId="28" fillId="6" borderId="0" xfId="0" applyFont="1" applyFill="1" applyAlignment="1">
      <alignment horizontal="left" vertical="center" indent="1"/>
    </xf>
    <xf numFmtId="0" fontId="2" fillId="6" borderId="0" xfId="0" applyFont="1" applyFill="1"/>
    <xf numFmtId="1" fontId="2" fillId="6" borderId="0" xfId="0" applyNumberFormat="1" applyFont="1" applyFill="1"/>
    <xf numFmtId="0" fontId="1" fillId="5" borderId="0" xfId="0" applyFont="1" applyFill="1" applyAlignment="1">
      <alignment horizontal="left" vertical="center" indent="1"/>
    </xf>
    <xf numFmtId="0" fontId="3" fillId="5" borderId="0" xfId="0" applyFont="1" applyFill="1" applyAlignment="1">
      <alignment horizontal="left" indent="2"/>
    </xf>
    <xf numFmtId="0" fontId="29" fillId="5" borderId="0" xfId="0" applyFont="1" applyFill="1" applyAlignment="1">
      <alignment horizontal="left"/>
    </xf>
    <xf numFmtId="0" fontId="30" fillId="5" borderId="0" xfId="6" applyFont="1" applyFill="1" applyAlignment="1">
      <alignment horizontal="left" indent="1"/>
    </xf>
    <xf numFmtId="1" fontId="31" fillId="5" borderId="0" xfId="0" applyNumberFormat="1" applyFont="1" applyFill="1"/>
    <xf numFmtId="1" fontId="30" fillId="5" borderId="0" xfId="0" applyNumberFormat="1" applyFont="1" applyFill="1" applyAlignment="1">
      <alignment horizontal="left" indent="1"/>
    </xf>
    <xf numFmtId="0" fontId="32" fillId="4" borderId="4" xfId="0" applyFont="1" applyFill="1" applyBorder="1" applyAlignment="1">
      <alignment horizontal="center" vertical="center"/>
    </xf>
    <xf numFmtId="0" fontId="32" fillId="4" borderId="5" xfId="0" applyFont="1" applyFill="1" applyBorder="1" applyAlignment="1">
      <alignment horizontal="left" vertical="center" indent="1"/>
    </xf>
    <xf numFmtId="1" fontId="32" fillId="4" borderId="6" xfId="0" applyNumberFormat="1" applyFont="1" applyFill="1" applyBorder="1" applyAlignment="1">
      <alignment horizontal="centerContinuous" vertical="center" wrapText="1"/>
    </xf>
    <xf numFmtId="1" fontId="32" fillId="4" borderId="4" xfId="0" applyNumberFormat="1" applyFont="1" applyFill="1" applyBorder="1" applyAlignment="1">
      <alignment horizontal="centerContinuous" vertical="center" wrapText="1"/>
    </xf>
    <xf numFmtId="1" fontId="32" fillId="4" borderId="4" xfId="0" applyNumberFormat="1" applyFont="1" applyFill="1" applyBorder="1" applyAlignment="1">
      <alignment horizontal="center" vertical="center" wrapText="1"/>
    </xf>
    <xf numFmtId="1" fontId="32" fillId="4" borderId="5" xfId="0" applyNumberFormat="1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horizontal="left" vertical="center" indent="1"/>
    </xf>
    <xf numFmtId="1" fontId="32" fillId="4" borderId="9" xfId="0" applyNumberFormat="1" applyFont="1" applyFill="1" applyBorder="1" applyAlignment="1">
      <alignment horizontal="center" vertical="center" wrapText="1"/>
    </xf>
    <xf numFmtId="1" fontId="32" fillId="4" borderId="7" xfId="0" applyNumberFormat="1" applyFont="1" applyFill="1" applyBorder="1" applyAlignment="1">
      <alignment horizontal="center" vertical="center" wrapText="1"/>
    </xf>
    <xf numFmtId="1" fontId="32" fillId="4" borderId="8" xfId="0" applyNumberFormat="1" applyFont="1" applyFill="1" applyBorder="1" applyAlignment="1">
      <alignment horizontal="center" vertical="center" wrapText="1"/>
    </xf>
    <xf numFmtId="0" fontId="32" fillId="4" borderId="1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left" vertical="center" indent="1"/>
    </xf>
    <xf numFmtId="0" fontId="15" fillId="5" borderId="0" xfId="0" applyFont="1" applyFill="1" applyAlignment="1">
      <alignment horizontal="left" vertical="center"/>
    </xf>
    <xf numFmtId="0" fontId="1" fillId="2" borderId="10" xfId="0" applyFont="1" applyFill="1" applyBorder="1" applyAlignment="1">
      <alignment horizontal="left" vertical="center" indent="1"/>
    </xf>
    <xf numFmtId="166" fontId="10" fillId="2" borderId="10" xfId="0" applyNumberFormat="1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 indent="1"/>
    </xf>
    <xf numFmtId="166" fontId="10" fillId="2" borderId="11" xfId="0" applyNumberFormat="1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left" vertical="center" indent="1"/>
    </xf>
    <xf numFmtId="166" fontId="10" fillId="5" borderId="11" xfId="0" applyNumberFormat="1" applyFont="1" applyFill="1" applyBorder="1" applyAlignment="1">
      <alignment horizontal="center" vertical="center"/>
    </xf>
    <xf numFmtId="1" fontId="1" fillId="5" borderId="11" xfId="7" applyNumberFormat="1" applyFont="1" applyFill="1" applyBorder="1" applyAlignment="1" applyProtection="1">
      <alignment horizontal="right" vertical="center"/>
      <protection locked="0"/>
    </xf>
    <xf numFmtId="1" fontId="9" fillId="5" borderId="12" xfId="0" applyNumberFormat="1" applyFont="1" applyFill="1" applyBorder="1" applyAlignment="1">
      <alignment vertical="center"/>
    </xf>
    <xf numFmtId="0" fontId="1" fillId="5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 indent="1"/>
    </xf>
    <xf numFmtId="0" fontId="2" fillId="0" borderId="0" xfId="0" applyFont="1"/>
    <xf numFmtId="1" fontId="2" fillId="0" borderId="0" xfId="0" applyNumberFormat="1" applyFont="1"/>
    <xf numFmtId="0" fontId="1" fillId="0" borderId="1" xfId="0" applyFont="1" applyBorder="1" applyAlignment="1" applyProtection="1">
      <alignment horizontal="left" vertical="center" indent="1"/>
      <protection locked="0"/>
    </xf>
    <xf numFmtId="9" fontId="1" fillId="0" borderId="1" xfId="8" applyFont="1" applyFill="1" applyBorder="1" applyAlignment="1" applyProtection="1">
      <alignment horizontal="center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3" fontId="2" fillId="7" borderId="3" xfId="0" applyNumberFormat="1" applyFont="1" applyFill="1" applyBorder="1" applyAlignment="1" applyProtection="1">
      <alignment horizontal="center" vertical="center"/>
      <protection locked="0"/>
    </xf>
    <xf numFmtId="3" fontId="1" fillId="0" borderId="10" xfId="7" applyNumberFormat="1" applyFont="1" applyFill="1" applyBorder="1" applyAlignment="1" applyProtection="1">
      <alignment horizontal="right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8" fillId="5" borderId="0" xfId="0" applyFont="1" applyFill="1"/>
    <xf numFmtId="0" fontId="19" fillId="6" borderId="0" xfId="0" applyFont="1" applyFill="1" applyAlignment="1">
      <alignment horizontal="left" vertical="center" indent="1"/>
    </xf>
    <xf numFmtId="0" fontId="17" fillId="6" borderId="0" xfId="0" applyFont="1" applyFill="1"/>
    <xf numFmtId="0" fontId="17" fillId="5" borderId="0" xfId="0" applyFont="1" applyFill="1"/>
    <xf numFmtId="0" fontId="20" fillId="5" borderId="0" xfId="0" applyFont="1" applyFill="1" applyAlignment="1">
      <alignment horizontal="left" vertical="center" indent="1"/>
    </xf>
    <xf numFmtId="0" fontId="21" fillId="5" borderId="0" xfId="0" applyFont="1" applyFill="1" applyAlignment="1">
      <alignment horizontal="left" vertical="center" indent="1"/>
    </xf>
    <xf numFmtId="0" fontId="23" fillId="5" borderId="0" xfId="0" applyFont="1" applyFill="1"/>
    <xf numFmtId="0" fontId="3" fillId="5" borderId="0" xfId="0" applyFont="1" applyFill="1" applyAlignment="1">
      <alignment horizontal="right"/>
    </xf>
    <xf numFmtId="0" fontId="1" fillId="0" borderId="1" xfId="0" applyFont="1" applyBorder="1" applyAlignment="1" applyProtection="1">
      <alignment vertical="center"/>
      <protection locked="0"/>
    </xf>
    <xf numFmtId="168" fontId="2" fillId="2" borderId="3" xfId="0" applyNumberFormat="1" applyFont="1" applyFill="1" applyBorder="1" applyAlignment="1">
      <alignment horizontal="center" vertical="center"/>
    </xf>
    <xf numFmtId="0" fontId="18" fillId="5" borderId="0" xfId="0" applyFont="1" applyFill="1" applyAlignment="1">
      <alignment horizontal="left" indent="1"/>
    </xf>
    <xf numFmtId="0" fontId="12" fillId="8" borderId="2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Continuous" vertical="center"/>
    </xf>
    <xf numFmtId="0" fontId="12" fillId="8" borderId="2" xfId="0" applyFont="1" applyFill="1" applyBorder="1" applyAlignment="1">
      <alignment horizontal="centerContinuous" vertical="center" wrapText="1"/>
    </xf>
    <xf numFmtId="170" fontId="1" fillId="5" borderId="11" xfId="7" applyNumberFormat="1" applyFont="1" applyFill="1" applyBorder="1" applyAlignment="1" applyProtection="1">
      <alignment horizontal="right" vertical="center"/>
      <protection locked="0"/>
    </xf>
    <xf numFmtId="0" fontId="15" fillId="5" borderId="0" xfId="0" applyFont="1" applyFill="1" applyAlignment="1">
      <alignment horizontal="left" vertical="center" wrapText="1"/>
    </xf>
    <xf numFmtId="0" fontId="0" fillId="0" borderId="0" xfId="0" applyAlignment="1">
      <alignment wrapText="1"/>
    </xf>
    <xf numFmtId="1" fontId="1" fillId="5" borderId="10" xfId="7" applyNumberFormat="1" applyFont="1" applyFill="1" applyBorder="1" applyAlignment="1" applyProtection="1">
      <alignment horizontal="right" vertical="center"/>
      <protection locked="0"/>
    </xf>
    <xf numFmtId="0" fontId="36" fillId="5" borderId="0" xfId="0" applyFont="1" applyFill="1" applyAlignment="1">
      <alignment vertical="center" textRotation="90"/>
    </xf>
    <xf numFmtId="0" fontId="9" fillId="5" borderId="0" xfId="0" applyFont="1" applyFill="1" applyAlignment="1">
      <alignment vertical="center"/>
    </xf>
    <xf numFmtId="0" fontId="40" fillId="5" borderId="0" xfId="0" applyFont="1" applyFill="1" applyAlignment="1">
      <alignment horizontal="left" indent="1"/>
    </xf>
    <xf numFmtId="172" fontId="32" fillId="4" borderId="1" xfId="0" applyNumberFormat="1" applyFont="1" applyFill="1" applyBorder="1" applyAlignment="1">
      <alignment vertical="center" wrapText="1"/>
    </xf>
    <xf numFmtId="3" fontId="9" fillId="2" borderId="12" xfId="0" applyNumberFormat="1" applyFont="1" applyFill="1" applyBorder="1" applyAlignment="1">
      <alignment vertical="center"/>
    </xf>
    <xf numFmtId="0" fontId="33" fillId="5" borderId="0" xfId="0" applyFont="1" applyFill="1"/>
    <xf numFmtId="168" fontId="33" fillId="5" borderId="0" xfId="0" applyNumberFormat="1" applyFont="1" applyFill="1"/>
    <xf numFmtId="0" fontId="12" fillId="4" borderId="16" xfId="0" applyFont="1" applyFill="1" applyBorder="1" applyAlignment="1">
      <alignment horizontal="left" vertical="center" indent="1"/>
    </xf>
    <xf numFmtId="0" fontId="12" fillId="4" borderId="16" xfId="0" applyFont="1" applyFill="1" applyBorder="1" applyAlignment="1">
      <alignment horizontal="center" vertical="center" wrapText="1"/>
    </xf>
    <xf numFmtId="0" fontId="33" fillId="5" borderId="16" xfId="0" applyFont="1" applyFill="1" applyBorder="1"/>
    <xf numFmtId="168" fontId="33" fillId="5" borderId="16" xfId="0" applyNumberFormat="1" applyFont="1" applyFill="1" applyBorder="1"/>
    <xf numFmtId="0" fontId="18" fillId="5" borderId="19" xfId="0" applyFont="1" applyFill="1" applyBorder="1" applyAlignment="1">
      <alignment horizontal="center"/>
    </xf>
    <xf numFmtId="0" fontId="33" fillId="5" borderId="19" xfId="0" applyFont="1" applyFill="1" applyBorder="1"/>
    <xf numFmtId="168" fontId="33" fillId="5" borderId="19" xfId="0" applyNumberFormat="1" applyFont="1" applyFill="1" applyBorder="1"/>
    <xf numFmtId="168" fontId="2" fillId="2" borderId="17" xfId="0" applyNumberFormat="1" applyFont="1" applyFill="1" applyBorder="1" applyAlignment="1">
      <alignment horizontal="center" vertical="center"/>
    </xf>
    <xf numFmtId="0" fontId="18" fillId="5" borderId="19" xfId="0" quotePrefix="1" applyFont="1" applyFill="1" applyBorder="1" applyAlignment="1">
      <alignment horizontal="center"/>
    </xf>
    <xf numFmtId="0" fontId="18" fillId="5" borderId="19" xfId="0" quotePrefix="1" applyFont="1" applyFill="1" applyBorder="1"/>
    <xf numFmtId="0" fontId="12" fillId="4" borderId="16" xfId="0" applyFont="1" applyFill="1" applyBorder="1" applyAlignment="1">
      <alignment horizontal="left" vertical="center" wrapText="1" indent="1"/>
    </xf>
    <xf numFmtId="0" fontId="39" fillId="5" borderId="0" xfId="0" applyFont="1" applyFill="1" applyAlignment="1">
      <alignment horizontal="left" indent="3"/>
    </xf>
    <xf numFmtId="0" fontId="12" fillId="9" borderId="16" xfId="0" applyFont="1" applyFill="1" applyBorder="1" applyAlignment="1">
      <alignment horizontal="center" vertical="center" wrapText="1"/>
    </xf>
    <xf numFmtId="168" fontId="2" fillId="10" borderId="17" xfId="0" applyNumberFormat="1" applyFont="1" applyFill="1" applyBorder="1" applyAlignment="1">
      <alignment horizontal="center" vertical="center"/>
    </xf>
    <xf numFmtId="168" fontId="2" fillId="10" borderId="3" xfId="0" applyNumberFormat="1" applyFont="1" applyFill="1" applyBorder="1" applyAlignment="1">
      <alignment horizontal="center" vertical="center"/>
    </xf>
    <xf numFmtId="0" fontId="1" fillId="0" borderId="17" xfId="0" applyFont="1" applyBorder="1" applyAlignment="1" applyProtection="1">
      <alignment vertical="center" wrapText="1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vertical="center" wrapText="1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18" xfId="0" applyFont="1" applyBorder="1" applyAlignment="1" applyProtection="1">
      <alignment vertical="center" wrapText="1"/>
      <protection locked="0"/>
    </xf>
    <xf numFmtId="0" fontId="1" fillId="0" borderId="18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Protection="1">
      <protection locked="0"/>
    </xf>
    <xf numFmtId="0" fontId="18" fillId="0" borderId="3" xfId="0" applyFont="1" applyBorder="1" applyAlignment="1" applyProtection="1">
      <alignment wrapText="1"/>
      <protection locked="0"/>
    </xf>
    <xf numFmtId="172" fontId="18" fillId="0" borderId="3" xfId="0" applyNumberFormat="1" applyFont="1" applyBorder="1" applyProtection="1">
      <protection locked="0"/>
    </xf>
    <xf numFmtId="0" fontId="18" fillId="0" borderId="3" xfId="0" applyFont="1" applyBorder="1" applyAlignment="1" applyProtection="1">
      <alignment horizontal="center"/>
      <protection locked="0"/>
    </xf>
    <xf numFmtId="9" fontId="18" fillId="0" borderId="3" xfId="8" applyFont="1" applyFill="1" applyBorder="1" applyAlignment="1" applyProtection="1">
      <alignment horizontal="right" indent="1"/>
      <protection locked="0"/>
    </xf>
    <xf numFmtId="0" fontId="18" fillId="0" borderId="18" xfId="0" applyFont="1" applyBorder="1" applyProtection="1">
      <protection locked="0"/>
    </xf>
    <xf numFmtId="172" fontId="18" fillId="0" borderId="18" xfId="0" applyNumberFormat="1" applyFont="1" applyBorder="1" applyProtection="1">
      <protection locked="0"/>
    </xf>
    <xf numFmtId="0" fontId="18" fillId="0" borderId="18" xfId="0" applyFont="1" applyBorder="1" applyAlignment="1" applyProtection="1">
      <alignment horizontal="center"/>
      <protection locked="0"/>
    </xf>
    <xf numFmtId="9" fontId="18" fillId="0" borderId="18" xfId="8" applyFont="1" applyFill="1" applyBorder="1" applyAlignment="1" applyProtection="1">
      <alignment horizontal="right" indent="1"/>
      <protection locked="0"/>
    </xf>
    <xf numFmtId="171" fontId="33" fillId="5" borderId="16" xfId="0" applyNumberFormat="1" applyFont="1" applyFill="1" applyBorder="1"/>
    <xf numFmtId="172" fontId="33" fillId="5" borderId="16" xfId="0" applyNumberFormat="1" applyFont="1" applyFill="1" applyBorder="1"/>
    <xf numFmtId="172" fontId="18" fillId="0" borderId="14" xfId="0" applyNumberFormat="1" applyFont="1" applyBorder="1" applyProtection="1">
      <protection locked="0"/>
    </xf>
    <xf numFmtId="0" fontId="18" fillId="0" borderId="14" xfId="0" applyFont="1" applyBorder="1" applyProtection="1">
      <protection locked="0"/>
    </xf>
    <xf numFmtId="172" fontId="0" fillId="0" borderId="0" xfId="0" applyNumberFormat="1" applyProtection="1">
      <protection locked="0"/>
    </xf>
    <xf numFmtId="0" fontId="0" fillId="0" borderId="0" xfId="0" applyProtection="1">
      <protection locked="0"/>
    </xf>
    <xf numFmtId="172" fontId="18" fillId="0" borderId="13" xfId="0" applyNumberFormat="1" applyFont="1" applyBorder="1" applyProtection="1">
      <protection locked="0"/>
    </xf>
    <xf numFmtId="0" fontId="18" fillId="0" borderId="13" xfId="0" applyFont="1" applyBorder="1" applyProtection="1">
      <protection locked="0"/>
    </xf>
    <xf numFmtId="0" fontId="41" fillId="5" borderId="0" xfId="0" applyFont="1" applyFill="1" applyAlignment="1">
      <alignment horizontal="left" vertical="center"/>
    </xf>
    <xf numFmtId="0" fontId="33" fillId="5" borderId="0" xfId="0" applyFont="1" applyFill="1" applyAlignment="1">
      <alignment vertical="center"/>
    </xf>
    <xf numFmtId="0" fontId="33" fillId="5" borderId="0" xfId="0" applyFont="1" applyFill="1" applyAlignment="1">
      <alignment horizontal="left" vertical="center"/>
    </xf>
    <xf numFmtId="0" fontId="45" fillId="5" borderId="0" xfId="0" applyFont="1" applyFill="1" applyAlignment="1">
      <alignment horizontal="center"/>
    </xf>
    <xf numFmtId="0" fontId="1" fillId="0" borderId="22" xfId="0" applyFont="1" applyBorder="1" applyAlignment="1" applyProtection="1">
      <alignment horizontal="left" vertical="center" indent="1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0" fontId="1" fillId="0" borderId="23" xfId="0" applyFont="1" applyBorder="1" applyAlignment="1" applyProtection="1">
      <alignment horizontal="left" vertical="center" indent="1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0" fontId="43" fillId="4" borderId="16" xfId="0" applyFont="1" applyFill="1" applyBorder="1" applyAlignment="1">
      <alignment horizontal="left" vertical="center" wrapText="1" indent="3"/>
    </xf>
    <xf numFmtId="0" fontId="43" fillId="4" borderId="16" xfId="0" applyFont="1" applyFill="1" applyBorder="1" applyAlignment="1">
      <alignment horizontal="left" vertical="center" wrapText="1" indent="2"/>
    </xf>
    <xf numFmtId="0" fontId="43" fillId="4" borderId="16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left" vertical="center" indent="1"/>
    </xf>
    <xf numFmtId="0" fontId="15" fillId="3" borderId="23" xfId="0" applyFont="1" applyFill="1" applyBorder="1" applyAlignment="1">
      <alignment horizontal="left" vertical="center" indent="1"/>
    </xf>
    <xf numFmtId="0" fontId="1" fillId="0" borderId="23" xfId="0" applyFont="1" applyBorder="1" applyAlignment="1" applyProtection="1">
      <alignment vertical="center"/>
      <protection locked="0"/>
    </xf>
    <xf numFmtId="3" fontId="2" fillId="7" borderId="18" xfId="0" applyNumberFormat="1" applyFont="1" applyFill="1" applyBorder="1" applyAlignment="1" applyProtection="1">
      <alignment horizontal="center" vertical="center"/>
      <protection locked="0"/>
    </xf>
    <xf numFmtId="0" fontId="12" fillId="4" borderId="16" xfId="0" applyFont="1" applyFill="1" applyBorder="1" applyAlignment="1">
      <alignment horizontal="centerContinuous" vertical="center"/>
    </xf>
    <xf numFmtId="0" fontId="12" fillId="4" borderId="16" xfId="0" applyFont="1" applyFill="1" applyBorder="1" applyAlignment="1">
      <alignment horizontal="center" vertical="center"/>
    </xf>
    <xf numFmtId="173" fontId="23" fillId="0" borderId="21" xfId="0" applyNumberFormat="1" applyFont="1" applyBorder="1" applyAlignment="1" applyProtection="1">
      <alignment horizontal="center" vertical="center" wrapText="1"/>
      <protection locked="0"/>
    </xf>
    <xf numFmtId="9" fontId="2" fillId="7" borderId="3" xfId="8" applyFont="1" applyFill="1" applyBorder="1" applyAlignment="1" applyProtection="1">
      <alignment horizontal="center" vertical="center"/>
      <protection locked="0"/>
    </xf>
    <xf numFmtId="9" fontId="2" fillId="7" borderId="18" xfId="8" applyFont="1" applyFill="1" applyBorder="1" applyAlignment="1" applyProtection="1">
      <alignment horizontal="center" vertical="center"/>
      <protection locked="0"/>
    </xf>
    <xf numFmtId="0" fontId="18" fillId="5" borderId="0" xfId="0" applyFont="1" applyFill="1" applyAlignment="1">
      <alignment horizontal="left" vertical="top" indent="1"/>
    </xf>
    <xf numFmtId="0" fontId="46" fillId="5" borderId="0" xfId="0" applyFont="1" applyFill="1" applyAlignment="1">
      <alignment horizontal="left" vertical="center" indent="1"/>
    </xf>
    <xf numFmtId="0" fontId="46" fillId="5" borderId="0" xfId="0" applyFont="1" applyFill="1" applyAlignment="1">
      <alignment horizontal="right" vertical="center" indent="1"/>
    </xf>
    <xf numFmtId="0" fontId="23" fillId="5" borderId="16" xfId="0" applyFont="1" applyFill="1" applyBorder="1"/>
    <xf numFmtId="166" fontId="2" fillId="0" borderId="17" xfId="0" applyNumberFormat="1" applyFont="1" applyBorder="1" applyAlignment="1" applyProtection="1">
      <alignment horizontal="left" vertical="center" indent="1"/>
      <protection locked="0"/>
    </xf>
    <xf numFmtId="166" fontId="2" fillId="0" borderId="17" xfId="0" applyNumberFormat="1" applyFont="1" applyBorder="1" applyAlignment="1" applyProtection="1">
      <alignment horizontal="center" vertical="center"/>
      <protection locked="0"/>
    </xf>
    <xf numFmtId="9" fontId="2" fillId="0" borderId="17" xfId="8" applyFont="1" applyFill="1" applyBorder="1" applyAlignment="1" applyProtection="1">
      <alignment horizontal="center" vertical="center"/>
      <protection locked="0"/>
    </xf>
    <xf numFmtId="172" fontId="1" fillId="2" borderId="11" xfId="7" applyNumberFormat="1" applyFont="1" applyFill="1" applyBorder="1" applyAlignment="1" applyProtection="1">
      <alignment horizontal="right" vertical="center"/>
    </xf>
    <xf numFmtId="172" fontId="9" fillId="2" borderId="12" xfId="0" applyNumberFormat="1" applyFont="1" applyFill="1" applyBorder="1" applyAlignment="1">
      <alignment vertical="center"/>
    </xf>
    <xf numFmtId="0" fontId="37" fillId="5" borderId="16" xfId="0" applyFont="1" applyFill="1" applyBorder="1" applyAlignment="1">
      <alignment horizontal="left" vertical="center" indent="1"/>
    </xf>
    <xf numFmtId="0" fontId="1" fillId="5" borderId="16" xfId="0" applyFont="1" applyFill="1" applyBorder="1" applyAlignment="1">
      <alignment horizontal="left" vertical="center" indent="1"/>
    </xf>
    <xf numFmtId="0" fontId="1" fillId="5" borderId="16" xfId="0" applyFont="1" applyFill="1" applyBorder="1"/>
    <xf numFmtId="9" fontId="1" fillId="5" borderId="16" xfId="8" applyFont="1" applyFill="1" applyBorder="1" applyAlignment="1">
      <alignment horizontal="center" vertical="center"/>
    </xf>
    <xf numFmtId="0" fontId="35" fillId="11" borderId="0" xfId="0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0" fillId="0" borderId="26" xfId="0" applyBorder="1" applyAlignment="1" applyProtection="1">
      <alignment horizontal="center" vertical="center"/>
      <protection locked="0"/>
    </xf>
    <xf numFmtId="0" fontId="0" fillId="11" borderId="26" xfId="0" applyFill="1" applyBorder="1" applyAlignment="1" applyProtection="1">
      <alignment horizontal="center" vertical="center"/>
      <protection locked="0"/>
    </xf>
    <xf numFmtId="1" fontId="32" fillId="12" borderId="4" xfId="0" applyNumberFormat="1" applyFont="1" applyFill="1" applyBorder="1" applyAlignment="1">
      <alignment horizontal="centerContinuous" vertical="center" wrapText="1"/>
    </xf>
    <xf numFmtId="1" fontId="32" fillId="12" borderId="0" xfId="0" applyNumberFormat="1" applyFont="1" applyFill="1" applyAlignment="1">
      <alignment horizontal="center" vertical="center" wrapText="1"/>
    </xf>
    <xf numFmtId="172" fontId="32" fillId="12" borderId="0" xfId="0" applyNumberFormat="1" applyFont="1" applyFill="1" applyAlignment="1">
      <alignment vertical="center" wrapText="1"/>
    </xf>
    <xf numFmtId="3" fontId="1" fillId="13" borderId="0" xfId="7" applyNumberFormat="1" applyFont="1" applyFill="1" applyBorder="1" applyAlignment="1" applyProtection="1">
      <alignment horizontal="right" vertical="center"/>
    </xf>
    <xf numFmtId="172" fontId="1" fillId="0" borderId="11" xfId="7" applyNumberFormat="1" applyFont="1" applyFill="1" applyBorder="1" applyAlignment="1" applyProtection="1">
      <alignment horizontal="right" vertical="center"/>
      <protection locked="0"/>
    </xf>
    <xf numFmtId="0" fontId="18" fillId="0" borderId="17" xfId="0" applyFont="1" applyBorder="1" applyAlignment="1" applyProtection="1">
      <alignment wrapText="1"/>
      <protection locked="0"/>
    </xf>
    <xf numFmtId="0" fontId="18" fillId="0" borderId="17" xfId="0" applyFont="1" applyBorder="1" applyProtection="1">
      <protection locked="0"/>
    </xf>
    <xf numFmtId="0" fontId="18" fillId="0" borderId="18" xfId="0" applyFont="1" applyBorder="1" applyAlignment="1" applyProtection="1">
      <alignment wrapText="1"/>
      <protection locked="0"/>
    </xf>
    <xf numFmtId="0" fontId="18" fillId="0" borderId="17" xfId="0" applyFont="1" applyBorder="1" applyAlignment="1" applyProtection="1">
      <alignment vertical="top" wrapText="1"/>
      <protection locked="0"/>
    </xf>
    <xf numFmtId="0" fontId="1" fillId="0" borderId="20" xfId="0" applyFont="1" applyBorder="1" applyAlignment="1" applyProtection="1">
      <alignment vertical="center" wrapText="1"/>
      <protection locked="0"/>
    </xf>
    <xf numFmtId="171" fontId="18" fillId="0" borderId="3" xfId="0" applyNumberFormat="1" applyFont="1" applyBorder="1" applyProtection="1">
      <protection locked="0"/>
    </xf>
    <xf numFmtId="174" fontId="8" fillId="0" borderId="0" xfId="0" applyNumberFormat="1" applyFont="1"/>
    <xf numFmtId="9" fontId="9" fillId="2" borderId="12" xfId="8" applyFont="1" applyFill="1" applyBorder="1" applyAlignment="1" applyProtection="1">
      <alignment vertical="center"/>
    </xf>
    <xf numFmtId="9" fontId="16" fillId="5" borderId="0" xfId="8" applyFont="1" applyFill="1"/>
    <xf numFmtId="9" fontId="0" fillId="0" borderId="0" xfId="8" applyFont="1"/>
    <xf numFmtId="0" fontId="41" fillId="0" borderId="15" xfId="0" applyFont="1" applyBorder="1" applyProtection="1">
      <protection locked="0"/>
    </xf>
    <xf numFmtId="1" fontId="1" fillId="2" borderId="17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75" fontId="48" fillId="5" borderId="0" xfId="0" applyNumberFormat="1" applyFont="1" applyFill="1" applyAlignment="1">
      <alignment horizontal="right" vertical="center"/>
    </xf>
    <xf numFmtId="175" fontId="23" fillId="5" borderId="0" xfId="0" applyNumberFormat="1" applyFont="1" applyFill="1" applyAlignment="1">
      <alignment vertical="center"/>
    </xf>
    <xf numFmtId="0" fontId="23" fillId="5" borderId="0" xfId="0" applyFont="1" applyFill="1" applyAlignment="1">
      <alignment vertical="center"/>
    </xf>
    <xf numFmtId="175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vertical="center"/>
    </xf>
    <xf numFmtId="175" fontId="23" fillId="7" borderId="27" xfId="0" applyNumberFormat="1" applyFont="1" applyFill="1" applyBorder="1" applyAlignment="1">
      <alignment vertical="center"/>
    </xf>
    <xf numFmtId="0" fontId="23" fillId="7" borderId="27" xfId="0" applyFont="1" applyFill="1" applyBorder="1" applyAlignment="1">
      <alignment vertical="center"/>
    </xf>
    <xf numFmtId="0" fontId="50" fillId="0" borderId="26" xfId="0" applyFont="1" applyBorder="1" applyAlignment="1">
      <alignment horizontal="left" vertical="center" wrapText="1" indent="2"/>
    </xf>
    <xf numFmtId="0" fontId="51" fillId="0" borderId="26" xfId="0" applyFont="1" applyBorder="1" applyAlignment="1">
      <alignment horizontal="left" vertical="center" wrapText="1" indent="3"/>
    </xf>
    <xf numFmtId="0" fontId="53" fillId="0" borderId="26" xfId="0" applyFont="1" applyBorder="1" applyAlignment="1">
      <alignment horizontal="left" vertical="center" wrapText="1" indent="4"/>
    </xf>
    <xf numFmtId="0" fontId="54" fillId="11" borderId="26" xfId="0" applyFont="1" applyFill="1" applyBorder="1" applyAlignment="1">
      <alignment vertical="center" wrapText="1"/>
    </xf>
    <xf numFmtId="0" fontId="55" fillId="0" borderId="26" xfId="0" applyFont="1" applyBorder="1" applyAlignment="1">
      <alignment horizontal="left" vertical="center" wrapText="1" indent="3"/>
    </xf>
    <xf numFmtId="0" fontId="20" fillId="5" borderId="0" xfId="0" applyFont="1" applyFill="1" applyAlignment="1">
      <alignment horizontal="right" vertical="center"/>
    </xf>
    <xf numFmtId="167" fontId="57" fillId="0" borderId="0" xfId="0" applyNumberFormat="1" applyFont="1" applyAlignment="1">
      <alignment horizontal="center"/>
    </xf>
    <xf numFmtId="0" fontId="12" fillId="14" borderId="16" xfId="0" applyFont="1" applyFill="1" applyBorder="1" applyAlignment="1">
      <alignment horizontal="center" vertical="center" wrapText="1"/>
    </xf>
    <xf numFmtId="44" fontId="1" fillId="7" borderId="3" xfId="0" applyNumberFormat="1" applyFont="1" applyFill="1" applyBorder="1" applyAlignment="1" applyProtection="1">
      <alignment horizontal="center" vertical="center"/>
      <protection locked="0"/>
    </xf>
    <xf numFmtId="171" fontId="2" fillId="15" borderId="3" xfId="0" applyNumberFormat="1" applyFont="1" applyFill="1" applyBorder="1" applyAlignment="1" applyProtection="1">
      <alignment horizontal="center" vertical="center"/>
      <protection locked="0"/>
    </xf>
    <xf numFmtId="44" fontId="1" fillId="7" borderId="18" xfId="0" applyNumberFormat="1" applyFont="1" applyFill="1" applyBorder="1" applyAlignment="1" applyProtection="1">
      <alignment horizontal="center" vertical="center"/>
      <protection locked="0"/>
    </xf>
    <xf numFmtId="171" fontId="2" fillId="15" borderId="18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right" vertical="top" wrapText="1"/>
    </xf>
    <xf numFmtId="0" fontId="26" fillId="0" borderId="0" xfId="0" applyFont="1" applyAlignment="1">
      <alignment horizontal="right" vertical="top" wrapText="1"/>
    </xf>
    <xf numFmtId="0" fontId="16" fillId="5" borderId="0" xfId="0" applyFont="1" applyFill="1" applyAlignment="1">
      <alignment horizontal="center" wrapText="1"/>
    </xf>
    <xf numFmtId="0" fontId="18" fillId="0" borderId="24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25" xfId="0" applyFont="1" applyBorder="1" applyAlignment="1" applyProtection="1">
      <alignment horizontal="left" vertical="center" indent="1"/>
      <protection locked="0"/>
    </xf>
    <xf numFmtId="0" fontId="23" fillId="0" borderId="24" xfId="0" applyFont="1" applyBorder="1" applyAlignment="1" applyProtection="1">
      <alignment horizontal="left" vertical="center" wrapText="1" indent="1"/>
      <protection locked="0"/>
    </xf>
    <xf numFmtId="0" fontId="23" fillId="0" borderId="16" xfId="0" applyFont="1" applyBorder="1" applyAlignment="1" applyProtection="1">
      <alignment horizontal="left" vertical="center" wrapText="1" indent="1"/>
      <protection locked="0"/>
    </xf>
    <xf numFmtId="0" fontId="23" fillId="0" borderId="25" xfId="0" applyFont="1" applyBorder="1" applyAlignment="1" applyProtection="1">
      <alignment horizontal="left" vertical="center" wrapText="1" indent="1"/>
      <protection locked="0"/>
    </xf>
    <xf numFmtId="0" fontId="38" fillId="5" borderId="0" xfId="0" applyFont="1" applyFill="1" applyAlignment="1">
      <alignment horizontal="center" vertical="center" textRotation="90"/>
    </xf>
    <xf numFmtId="0" fontId="58" fillId="5" borderId="0" xfId="0" applyFont="1" applyFill="1" applyAlignment="1">
      <alignment horizontal="left" vertical="center" wrapText="1" indent="2"/>
    </xf>
    <xf numFmtId="0" fontId="18" fillId="0" borderId="3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2" fillId="4" borderId="16" xfId="0" applyFont="1" applyFill="1" applyBorder="1" applyAlignment="1">
      <alignment horizontal="left" vertical="center" wrapText="1" indent="1"/>
    </xf>
    <xf numFmtId="0" fontId="18" fillId="0" borderId="17" xfId="0" applyFont="1" applyBorder="1" applyAlignment="1" applyProtection="1">
      <alignment horizontal="left"/>
      <protection locked="0"/>
    </xf>
    <xf numFmtId="0" fontId="12" fillId="4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 applyProtection="1">
      <alignment horizontal="center" vertical="center" wrapText="1"/>
      <protection locked="0"/>
    </xf>
    <xf numFmtId="0" fontId="41" fillId="0" borderId="16" xfId="0" applyFont="1" applyBorder="1" applyAlignment="1" applyProtection="1">
      <alignment horizontal="left" vertical="top" wrapText="1"/>
      <protection locked="0"/>
    </xf>
    <xf numFmtId="0" fontId="18" fillId="0" borderId="3" xfId="0" applyFont="1" applyBorder="1" applyAlignment="1" applyProtection="1">
      <alignment horizontal="center" wrapText="1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 vertical="top" wrapText="1"/>
      <protection locked="0"/>
    </xf>
    <xf numFmtId="0" fontId="18" fillId="5" borderId="19" xfId="0" quotePrefix="1" applyFont="1" applyFill="1" applyBorder="1" applyAlignment="1">
      <alignment horizontal="center" wrapText="1"/>
    </xf>
    <xf numFmtId="0" fontId="18" fillId="5" borderId="19" xfId="0" applyFont="1" applyFill="1" applyBorder="1" applyAlignment="1">
      <alignment horizontal="center" wrapText="1"/>
    </xf>
    <xf numFmtId="0" fontId="1" fillId="0" borderId="18" xfId="0" applyFont="1" applyBorder="1" applyAlignment="1" applyProtection="1">
      <alignment horizontal="center" vertical="center" wrapText="1"/>
      <protection locked="0"/>
    </xf>
    <xf numFmtId="0" fontId="18" fillId="5" borderId="19" xfId="0" quotePrefix="1" applyFont="1" applyFill="1" applyBorder="1" applyAlignment="1">
      <alignment horizontal="left" wrapText="1"/>
    </xf>
    <xf numFmtId="0" fontId="18" fillId="5" borderId="19" xfId="0" applyFont="1" applyFill="1" applyBorder="1" applyAlignment="1">
      <alignment horizontal="left" wrapText="1"/>
    </xf>
    <xf numFmtId="0" fontId="1" fillId="0" borderId="3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0" fontId="12" fillId="4" borderId="16" xfId="0" applyFont="1" applyFill="1" applyBorder="1" applyAlignment="1">
      <alignment horizontal="left" vertical="center" wrapText="1" indent="3"/>
    </xf>
    <xf numFmtId="0" fontId="1" fillId="0" borderId="17" xfId="0" applyFont="1" applyBorder="1" applyAlignment="1" applyProtection="1">
      <alignment horizontal="left" vertical="center" indent="1"/>
      <protection locked="0"/>
    </xf>
    <xf numFmtId="177" fontId="2" fillId="0" borderId="17" xfId="0" applyNumberFormat="1" applyFont="1" applyBorder="1" applyAlignment="1" applyProtection="1">
      <alignment horizontal="left" vertical="center"/>
      <protection locked="0"/>
    </xf>
    <xf numFmtId="177" fontId="2" fillId="11" borderId="17" xfId="0" applyNumberFormat="1" applyFont="1" applyFill="1" applyBorder="1" applyAlignment="1">
      <alignment horizontal="left" vertical="center"/>
    </xf>
    <xf numFmtId="177" fontId="1" fillId="0" borderId="1" xfId="0" applyNumberFormat="1" applyFont="1" applyBorder="1" applyAlignment="1" applyProtection="1">
      <alignment horizontal="left" vertical="center" indent="1"/>
      <protection locked="0"/>
    </xf>
    <xf numFmtId="177" fontId="1" fillId="11" borderId="1" xfId="0" applyNumberFormat="1" applyFont="1" applyFill="1" applyBorder="1" applyAlignment="1">
      <alignment horizontal="left" vertical="center" indent="1"/>
    </xf>
    <xf numFmtId="177" fontId="2" fillId="7" borderId="3" xfId="0" applyNumberFormat="1" applyFont="1" applyFill="1" applyBorder="1" applyAlignment="1" applyProtection="1">
      <alignment horizontal="center" vertical="center"/>
      <protection locked="0"/>
    </xf>
    <xf numFmtId="177" fontId="2" fillId="11" borderId="3" xfId="0" applyNumberFormat="1" applyFont="1" applyFill="1" applyBorder="1" applyAlignment="1">
      <alignment horizontal="center" vertical="center"/>
    </xf>
    <xf numFmtId="177" fontId="2" fillId="7" borderId="18" xfId="0" applyNumberFormat="1" applyFont="1" applyFill="1" applyBorder="1" applyAlignment="1" applyProtection="1">
      <alignment horizontal="center" vertical="center"/>
      <protection locked="0"/>
    </xf>
    <xf numFmtId="177" fontId="2" fillId="11" borderId="18" xfId="0" applyNumberFormat="1" applyFont="1" applyFill="1" applyBorder="1" applyAlignment="1">
      <alignment horizontal="center" vertical="center"/>
    </xf>
    <xf numFmtId="177" fontId="23" fillId="5" borderId="16" xfId="0" applyNumberFormat="1" applyFont="1" applyFill="1" applyBorder="1"/>
    <xf numFmtId="177" fontId="47" fillId="4" borderId="1" xfId="0" applyNumberFormat="1" applyFont="1" applyFill="1" applyBorder="1" applyAlignment="1">
      <alignment vertical="center" wrapText="1"/>
    </xf>
    <xf numFmtId="177" fontId="16" fillId="5" borderId="0" xfId="0" applyNumberFormat="1" applyFont="1" applyFill="1"/>
    <xf numFmtId="177" fontId="1" fillId="2" borderId="11" xfId="7" applyNumberFormat="1" applyFont="1" applyFill="1" applyBorder="1" applyAlignment="1" applyProtection="1">
      <alignment horizontal="right" vertical="center"/>
    </xf>
    <xf numFmtId="177" fontId="1" fillId="0" borderId="10" xfId="7" applyNumberFormat="1" applyFont="1" applyFill="1" applyBorder="1" applyAlignment="1" applyProtection="1">
      <alignment horizontal="right" vertical="center"/>
      <protection locked="0"/>
    </xf>
    <xf numFmtId="177" fontId="9" fillId="2" borderId="12" xfId="0" applyNumberFormat="1" applyFont="1" applyFill="1" applyBorder="1" applyAlignment="1">
      <alignment vertical="center"/>
    </xf>
    <xf numFmtId="171" fontId="2" fillId="0" borderId="17" xfId="0" applyNumberFormat="1" applyFont="1" applyBorder="1" applyAlignment="1" applyProtection="1">
      <alignment horizontal="left" vertical="center"/>
      <protection locked="0"/>
    </xf>
    <xf numFmtId="171" fontId="2" fillId="2" borderId="3" xfId="8" applyNumberFormat="1" applyFont="1" applyFill="1" applyBorder="1" applyAlignment="1" applyProtection="1">
      <alignment horizontal="center" vertical="center"/>
    </xf>
    <xf numFmtId="171" fontId="1" fillId="0" borderId="22" xfId="0" applyNumberFormat="1" applyFont="1" applyBorder="1" applyAlignment="1" applyProtection="1">
      <alignment horizontal="left" vertical="center" indent="1"/>
      <protection locked="0"/>
    </xf>
    <xf numFmtId="171" fontId="2" fillId="2" borderId="3" xfId="0" applyNumberFormat="1" applyFont="1" applyFill="1" applyBorder="1" applyAlignment="1">
      <alignment horizontal="left" vertical="center"/>
    </xf>
    <xf numFmtId="171" fontId="1" fillId="0" borderId="1" xfId="0" applyNumberFormat="1" applyFont="1" applyBorder="1" applyAlignment="1" applyProtection="1">
      <alignment horizontal="left" vertical="center" indent="1"/>
      <protection locked="0"/>
    </xf>
    <xf numFmtId="171" fontId="1" fillId="0" borderId="23" xfId="0" applyNumberFormat="1" applyFont="1" applyBorder="1" applyAlignment="1" applyProtection="1">
      <alignment horizontal="left" vertical="center" indent="1"/>
      <protection locked="0"/>
    </xf>
    <xf numFmtId="171" fontId="2" fillId="2" borderId="18" xfId="8" applyNumberFormat="1" applyFont="1" applyFill="1" applyBorder="1" applyAlignment="1" applyProtection="1">
      <alignment horizontal="center" vertical="center"/>
    </xf>
    <xf numFmtId="171" fontId="1" fillId="0" borderId="23" xfId="8" applyNumberFormat="1" applyFont="1" applyFill="1" applyBorder="1" applyAlignment="1" applyProtection="1">
      <alignment horizontal="center" vertical="center"/>
      <protection locked="0"/>
    </xf>
    <xf numFmtId="171" fontId="2" fillId="2" borderId="3" xfId="0" applyNumberFormat="1" applyFont="1" applyFill="1" applyBorder="1" applyAlignment="1">
      <alignment horizontal="center" vertical="center"/>
    </xf>
    <xf numFmtId="171" fontId="33" fillId="5" borderId="19" xfId="0" applyNumberFormat="1" applyFont="1" applyFill="1" applyBorder="1"/>
    <xf numFmtId="171" fontId="12" fillId="4" borderId="16" xfId="0" applyNumberFormat="1" applyFont="1" applyFill="1" applyBorder="1" applyAlignment="1">
      <alignment horizontal="center" vertical="center" wrapText="1"/>
    </xf>
    <xf numFmtId="177" fontId="18" fillId="0" borderId="17" xfId="0" applyNumberFormat="1" applyFont="1" applyBorder="1" applyProtection="1">
      <protection locked="0"/>
    </xf>
    <xf numFmtId="177" fontId="18" fillId="0" borderId="3" xfId="0" applyNumberFormat="1" applyFont="1" applyBorder="1" applyProtection="1">
      <protection locked="0"/>
    </xf>
    <xf numFmtId="177" fontId="18" fillId="0" borderId="18" xfId="0" applyNumberFormat="1" applyFont="1" applyBorder="1" applyProtection="1">
      <protection locked="0"/>
    </xf>
    <xf numFmtId="177" fontId="33" fillId="5" borderId="16" xfId="0" applyNumberFormat="1" applyFont="1" applyFill="1" applyBorder="1"/>
    <xf numFmtId="180" fontId="18" fillId="0" borderId="17" xfId="0" applyNumberFormat="1" applyFont="1" applyBorder="1" applyProtection="1">
      <protection locked="0"/>
    </xf>
    <xf numFmtId="180" fontId="18" fillId="0" borderId="3" xfId="0" applyNumberFormat="1" applyFont="1" applyBorder="1" applyProtection="1">
      <protection locked="0"/>
    </xf>
    <xf numFmtId="180" fontId="33" fillId="5" borderId="16" xfId="0" applyNumberFormat="1" applyFont="1" applyFill="1" applyBorder="1"/>
    <xf numFmtId="171" fontId="2" fillId="2" borderId="17" xfId="0" applyNumberFormat="1" applyFont="1" applyFill="1" applyBorder="1" applyAlignment="1">
      <alignment horizontal="center" vertical="center"/>
    </xf>
    <xf numFmtId="171" fontId="18" fillId="5" borderId="19" xfId="0" quotePrefix="1" applyNumberFormat="1" applyFont="1" applyFill="1" applyBorder="1" applyAlignment="1">
      <alignment horizontal="center"/>
    </xf>
    <xf numFmtId="171" fontId="18" fillId="0" borderId="18" xfId="0" applyNumberFormat="1" applyFont="1" applyBorder="1" applyProtection="1">
      <protection locked="0"/>
    </xf>
  </cellXfs>
  <cellStyles count="12">
    <cellStyle name="Comma 2" xfId="9" xr:uid="{00000000-0005-0000-0000-000000000000}"/>
    <cellStyle name="Euro" xfId="2" xr:uid="{00000000-0005-0000-0000-000002000000}"/>
    <cellStyle name="Hiperligação" xfId="6" builtinId="8"/>
    <cellStyle name="Moeda" xfId="7" builtinId="4"/>
    <cellStyle name="Normal" xfId="0" builtinId="0"/>
    <cellStyle name="Normal 2" xfId="3" xr:uid="{00000000-0005-0000-0000-000005000000}"/>
    <cellStyle name="Normal 2 2" xfId="4" xr:uid="{00000000-0005-0000-0000-000006000000}"/>
    <cellStyle name="Normal 3" xfId="1" xr:uid="{00000000-0005-0000-0000-000007000000}"/>
    <cellStyle name="Percent 2" xfId="5" xr:uid="{00000000-0005-0000-0000-000009000000}"/>
    <cellStyle name="Percent 3" xfId="10" xr:uid="{00000000-0005-0000-0000-00000A000000}"/>
    <cellStyle name="Percentagem" xfId="8" builtinId="5"/>
    <cellStyle name="Vírgula 2" xfId="11" xr:uid="{00000000-0005-0000-0000-00000B000000}"/>
  </cellStyles>
  <dxfs count="3034"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numFmt numFmtId="174" formatCode=";;;"/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numFmt numFmtId="174" formatCode=";;;"/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auto="1"/>
      </font>
      <fill>
        <patternFill patternType="none">
          <bgColor auto="1"/>
        </patternFill>
      </fill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 tint="-0.14996795556505021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ECEFF2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C00000"/>
      </font>
      <fill>
        <patternFill>
          <bgColor rgb="FFECEFF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  <dxf>
      <font>
        <color rgb="FFECEFF2"/>
      </font>
      <fill>
        <patternFill>
          <bgColor rgb="FFECEFF2"/>
        </patternFill>
      </fill>
      <border>
        <bottom/>
        <vertical/>
        <horizontal/>
      </border>
    </dxf>
    <dxf>
      <font>
        <color theme="1"/>
      </font>
      <fill>
        <patternFill>
          <bgColor rgb="FFECEFF2"/>
        </patternFill>
      </fill>
      <border>
        <bottom/>
        <vertical/>
        <horizontal/>
      </border>
    </dxf>
    <dxf>
      <font>
        <color rgb="FFC00000"/>
      </font>
      <fill>
        <patternFill>
          <bgColor rgb="FFECEFF2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 val="0"/>
        <i/>
        <color theme="0" tint="-0.34998626667073579"/>
      </font>
    </dxf>
    <dxf>
      <font>
        <color theme="0" tint="-0.34998626667073579"/>
      </font>
    </dxf>
  </dxfs>
  <tableStyles count="0" defaultTableStyle="TableStyleMedium2" defaultPivotStyle="PivotStyleLight16"/>
  <colors>
    <mruColors>
      <color rgb="FFECEFF2"/>
      <color rgb="FFE3E7ED"/>
      <color rgb="FFEDEFF3"/>
      <color rgb="FFEEF5F6"/>
      <color rgb="FFFAFBFC"/>
      <color rgb="FFF1F3F5"/>
      <color rgb="FF000000"/>
      <color rgb="FFFDF0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163130456862384E-2"/>
          <c:y val="0.12519737869125205"/>
          <c:w val="0.91642732622287937"/>
          <c:h val="0.60718958070756546"/>
        </c:manualLayout>
      </c:layout>
      <c:scatterChart>
        <c:scatterStyle val="lineMarker"/>
        <c:varyColors val="0"/>
        <c:ser>
          <c:idx val="0"/>
          <c:order val="0"/>
          <c:tx>
            <c:v>Despesa Realizada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'Custos Totais Incorridos'!$H$18:$U$18</c:f>
              <c:strCache>
                <c:ptCount val="14"/>
                <c:pt idx="0">
                  <c:v>1.º trim</c:v>
                </c:pt>
                <c:pt idx="1">
                  <c:v>2.º trim</c:v>
                </c:pt>
                <c:pt idx="2">
                  <c:v>3.º trim</c:v>
                </c:pt>
                <c:pt idx="3">
                  <c:v>4.º trim</c:v>
                </c:pt>
                <c:pt idx="4">
                  <c:v>5.º trim</c:v>
                </c:pt>
                <c:pt idx="5">
                  <c:v>6.º trim</c:v>
                </c:pt>
                <c:pt idx="6">
                  <c:v>7.º trim</c:v>
                </c:pt>
                <c:pt idx="7">
                  <c:v>8.º trim</c:v>
                </c:pt>
                <c:pt idx="8">
                  <c:v>9.º trim</c:v>
                </c:pt>
                <c:pt idx="9">
                  <c:v>10.º trim</c:v>
                </c:pt>
                <c:pt idx="10">
                  <c:v>11.º trim</c:v>
                </c:pt>
                <c:pt idx="11">
                  <c:v>Elegível Total</c:v>
                </c:pt>
                <c:pt idx="12">
                  <c:v>Não Elegível</c:v>
                </c:pt>
                <c:pt idx="13">
                  <c:v>Total</c:v>
                </c:pt>
              </c:strCache>
            </c:strRef>
          </c:xVal>
          <c:yVal>
            <c:numRef>
              <c:f>'Custos Totais Incorridos'!$H$19:$U$19</c:f>
              <c:numCache>
                <c:formatCode>_-* #\ ##0.00\ [$€-816]_-;\-* #\ ##0.00\ [$€-816]_-;_-* "-"\ [$€-816]_-;_-@_-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41-470C-9826-85EBCA5480E3}"/>
            </c:ext>
          </c:extLst>
        </c:ser>
        <c:ser>
          <c:idx val="1"/>
          <c:order val="1"/>
          <c:tx>
            <c:v>Despesa Prevista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'Custos Totais Incorridos'!$H$18:$S$18</c:f>
              <c:strCache>
                <c:ptCount val="12"/>
                <c:pt idx="0">
                  <c:v>1.º trim</c:v>
                </c:pt>
                <c:pt idx="1">
                  <c:v>2.º trim</c:v>
                </c:pt>
                <c:pt idx="2">
                  <c:v>3.º trim</c:v>
                </c:pt>
                <c:pt idx="3">
                  <c:v>4.º trim</c:v>
                </c:pt>
                <c:pt idx="4">
                  <c:v>5.º trim</c:v>
                </c:pt>
                <c:pt idx="5">
                  <c:v>6.º trim</c:v>
                </c:pt>
                <c:pt idx="6">
                  <c:v>7.º trim</c:v>
                </c:pt>
                <c:pt idx="7">
                  <c:v>8.º trim</c:v>
                </c:pt>
                <c:pt idx="8">
                  <c:v>9.º trim</c:v>
                </c:pt>
                <c:pt idx="9">
                  <c:v>10.º trim</c:v>
                </c:pt>
                <c:pt idx="10">
                  <c:v>11.º trim</c:v>
                </c:pt>
                <c:pt idx="11">
                  <c:v>Elegível Total</c:v>
                </c:pt>
              </c:strCache>
            </c:strRef>
          </c:xVal>
          <c:yVal>
            <c:numRef>
              <c:f>'Custos Totais Incorridos'!$H$154:$U$154</c:f>
              <c:numCache>
                <c:formatCode>_-* #\ ##0\ [$€-816]_-;\-* #\ ##0\ [$€-816]_-;_-* "-"\ [$€-816]_-;_-@_-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41-470C-9826-85EBCA54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934464"/>
        <c:axId val="1325443536"/>
      </c:scatterChart>
      <c:valAx>
        <c:axId val="1377934464"/>
        <c:scaling>
          <c:orientation val="minMax"/>
          <c:max val="12.5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25443536"/>
        <c:crosses val="autoZero"/>
        <c:crossBetween val="midCat"/>
        <c:majorUnit val="1"/>
      </c:valAx>
      <c:valAx>
        <c:axId val="132544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0\ [$€-816]_-;\-* #\ ##0.00\ [$€-816]_-;_-* &quot;-&quot;\ [$€-816]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377934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docs.wixstatic.com/ugd/eb00d2_9b434ee3e26b49d5a7d601b9c8d95711.pdf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2020422</xdr:colOff>
      <xdr:row>20</xdr:row>
      <xdr:rowOff>9525</xdr:rowOff>
    </xdr:from>
    <xdr:to>
      <xdr:col>1</xdr:col>
      <xdr:colOff>6105526</xdr:colOff>
      <xdr:row>27</xdr:row>
      <xdr:rowOff>187098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F01037A-F9AF-44F5-9CC8-84BF17568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24" t="40155" r="16531" b="-1938"/>
        <a:stretch/>
      </xdr:blipFill>
      <xdr:spPr>
        <a:xfrm>
          <a:off x="3563472" y="3819525"/>
          <a:ext cx="4085104" cy="1511073"/>
        </a:xfrm>
        <a:prstGeom prst="rect">
          <a:avLst/>
        </a:prstGeom>
      </xdr:spPr>
    </xdr:pic>
    <xdr:clientData/>
  </xdr:twoCellAnchor>
  <xdr:twoCellAnchor>
    <xdr:from>
      <xdr:col>1</xdr:col>
      <xdr:colOff>1676991</xdr:colOff>
      <xdr:row>51</xdr:row>
      <xdr:rowOff>78296</xdr:rowOff>
    </xdr:from>
    <xdr:to>
      <xdr:col>1</xdr:col>
      <xdr:colOff>4751295</xdr:colOff>
      <xdr:row>53</xdr:row>
      <xdr:rowOff>19672</xdr:rowOff>
    </xdr:to>
    <xdr:sp macro="" textlink="">
      <xdr:nvSpPr>
        <xdr:cNvPr id="27" name="Subtítulo 2">
          <a:extLst>
            <a:ext uri="{FF2B5EF4-FFF2-40B4-BE49-F238E27FC236}">
              <a16:creationId xmlns:a16="http://schemas.microsoft.com/office/drawing/2014/main" id="{D0B60ED8-F8DD-4DA4-9BE0-98F048A2F99F}"/>
            </a:ext>
          </a:extLst>
        </xdr:cNvPr>
        <xdr:cNvSpPr>
          <a:spLocks noGrp="1"/>
        </xdr:cNvSpPr>
      </xdr:nvSpPr>
      <xdr:spPr>
        <a:xfrm>
          <a:off x="3223403" y="10040325"/>
          <a:ext cx="3074304" cy="322376"/>
        </a:xfrm>
        <a:prstGeom prst="rect">
          <a:avLst/>
        </a:prstGeom>
      </xdr:spPr>
      <xdr:txBody>
        <a:bodyPr vert="horz" wrap="square" lIns="91440" tIns="9144" rIns="91440" bIns="45720" rtlCol="0">
          <a:normAutofit/>
        </a:bodyPr>
        <a:lstStyle>
          <a:lvl1pPr marL="0" indent="0" algn="l" defTabSz="914400" rtl="0" eaLnBrk="1" latinLnBrk="0" hangingPunct="1">
            <a:spcBef>
              <a:spcPts val="800"/>
            </a:spcBef>
            <a:buFont typeface="Arial" pitchFamily="34" charset="0"/>
            <a:buNone/>
            <a:defRPr kumimoji="0" lang="en-US" sz="1400" b="0" i="0" u="none" strike="noStrike" kern="1200" cap="all" spc="400" normalizeH="0" baseline="0" noProof="0" dirty="0" smtClean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j-ea"/>
              <a:cs typeface="Tunga" pitchFamily="2"/>
            </a:defRPr>
          </a:lvl1pPr>
          <a:lvl2pPr marL="457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PT" b="1">
              <a:solidFill>
                <a:srgbClr val="002060"/>
              </a:solidFill>
            </a:rPr>
            <a:t>Pedido de Pagamento</a:t>
          </a:r>
          <a:endParaRPr lang="pt-PT" sz="1200" b="1">
            <a:solidFill>
              <a:srgbClr val="002060"/>
            </a:solidFill>
          </a:endParaRPr>
        </a:p>
        <a:p>
          <a:pPr algn="r"/>
          <a:endParaRPr lang="en-US" b="1">
            <a:solidFill>
              <a:srgbClr val="002060"/>
            </a:solidFill>
          </a:endParaRPr>
        </a:p>
      </xdr:txBody>
    </xdr:sp>
    <xdr:clientData/>
  </xdr:twoCellAnchor>
  <xdr:twoCellAnchor editAs="oneCell">
    <xdr:from>
      <xdr:col>0</xdr:col>
      <xdr:colOff>85698</xdr:colOff>
      <xdr:row>65</xdr:row>
      <xdr:rowOff>25813</xdr:rowOff>
    </xdr:from>
    <xdr:to>
      <xdr:col>1</xdr:col>
      <xdr:colOff>669471</xdr:colOff>
      <xdr:row>68</xdr:row>
      <xdr:rowOff>68689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2BE2F2CD-9AAE-42EE-A562-CD0042239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2631" r="53267" b="77868"/>
        <a:stretch/>
      </xdr:blipFill>
      <xdr:spPr>
        <a:xfrm>
          <a:off x="85698" y="12217813"/>
          <a:ext cx="2208626" cy="580758"/>
        </a:xfrm>
        <a:prstGeom prst="rect">
          <a:avLst/>
        </a:prstGeom>
      </xdr:spPr>
    </xdr:pic>
    <xdr:clientData/>
  </xdr:twoCellAnchor>
  <xdr:twoCellAnchor>
    <xdr:from>
      <xdr:col>1</xdr:col>
      <xdr:colOff>272302</xdr:colOff>
      <xdr:row>14</xdr:row>
      <xdr:rowOff>175853</xdr:rowOff>
    </xdr:from>
    <xdr:to>
      <xdr:col>1</xdr:col>
      <xdr:colOff>6092077</xdr:colOff>
      <xdr:row>18</xdr:row>
      <xdr:rowOff>89120</xdr:rowOff>
    </xdr:to>
    <xdr:sp macro="" textlink="">
      <xdr:nvSpPr>
        <xdr:cNvPr id="31" name="Subtítul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684D84-B2A0-4859-863C-74105D58208E}"/>
            </a:ext>
          </a:extLst>
        </xdr:cNvPr>
        <xdr:cNvSpPr>
          <a:spLocks noGrp="1"/>
        </xdr:cNvSpPr>
      </xdr:nvSpPr>
      <xdr:spPr>
        <a:xfrm>
          <a:off x="1815352" y="2842853"/>
          <a:ext cx="5819775" cy="675267"/>
        </a:xfrm>
        <a:prstGeom prst="rect">
          <a:avLst/>
        </a:prstGeom>
      </xdr:spPr>
      <xdr:txBody>
        <a:bodyPr vert="horz" wrap="square" lIns="91440" tIns="9144" rIns="91440" bIns="45720" rtlCol="0">
          <a:normAutofit/>
        </a:bodyPr>
        <a:lstStyle>
          <a:lvl1pPr marL="0" indent="0" algn="l" defTabSz="914400" rtl="0" eaLnBrk="1" latinLnBrk="0" hangingPunct="1">
            <a:spcBef>
              <a:spcPts val="800"/>
            </a:spcBef>
            <a:buFont typeface="Arial" pitchFamily="34" charset="0"/>
            <a:buNone/>
            <a:defRPr kumimoji="0" lang="en-US" sz="1400" b="0" i="0" u="none" strike="noStrike" kern="1200" cap="all" spc="400" normalizeH="0" baseline="0" noProof="0" dirty="0" smtClean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j-ea"/>
              <a:cs typeface="Tunga" pitchFamily="2"/>
            </a:defRPr>
          </a:lvl1pPr>
          <a:lvl2pPr marL="457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2pPr>
          <a:lvl3pPr marL="914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3pPr>
          <a:lvl4pPr marL="1371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4pPr>
          <a:lvl5pPr marL="18288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6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5pPr>
          <a:lvl6pPr marL="22860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6pPr>
          <a:lvl7pPr marL="27432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7pPr>
          <a:lvl8pPr marL="32004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8pPr>
          <a:lvl9pPr marL="3657600" indent="0" algn="ctr" defTabSz="914400" rtl="0" eaLnBrk="1" latinLnBrk="0" hangingPunct="1">
            <a:spcBef>
              <a:spcPts val="300"/>
            </a:spcBef>
            <a:buClr>
              <a:schemeClr val="accent2"/>
            </a:buClr>
            <a:buFont typeface="Wingdings" pitchFamily="2" charset="2"/>
            <a:buNone/>
            <a:defRPr sz="1400" kern="1200">
              <a:solidFill>
                <a:schemeClr val="tx1">
                  <a:tint val="75000"/>
                </a:schemeClr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PT" b="1" cap="none" baseline="0">
              <a:solidFill>
                <a:srgbClr val="002060"/>
              </a:solidFill>
              <a:latin typeface="Calibri" panose="020F0502020204030204" pitchFamily="34" charset="0"/>
            </a:rPr>
            <a:t>Criado pelo Decreto-Lei n.º 16/2016, de 9 de março, o Fundo Azul constitui um mecanismo de incentivo financeiro destinado a:</a:t>
          </a:r>
          <a:endParaRPr lang="en-US" b="1" baseline="0">
            <a:solidFill>
              <a:srgbClr val="002060"/>
            </a:solidFill>
            <a:latin typeface="Calibri" panose="020F0502020204030204" pitchFamily="34" charset="0"/>
          </a:endParaRPr>
        </a:p>
      </xdr:txBody>
    </xdr:sp>
    <xdr:clientData/>
  </xdr:twoCellAnchor>
  <xdr:twoCellAnchor editAs="oneCell">
    <xdr:from>
      <xdr:col>0</xdr:col>
      <xdr:colOff>472155</xdr:colOff>
      <xdr:row>1</xdr:row>
      <xdr:rowOff>26274</xdr:rowOff>
    </xdr:from>
    <xdr:to>
      <xdr:col>1</xdr:col>
      <xdr:colOff>5722043</xdr:colOff>
      <xdr:row>13</xdr:row>
      <xdr:rowOff>85395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04B98-1E97-4BB8-9970-FC50BA65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155" y="216774"/>
          <a:ext cx="6793595" cy="2345121"/>
        </a:xfrm>
        <a:prstGeom prst="rect">
          <a:avLst/>
        </a:prstGeom>
      </xdr:spPr>
    </xdr:pic>
    <xdr:clientData/>
  </xdr:twoCellAnchor>
  <xdr:twoCellAnchor editAs="oneCell">
    <xdr:from>
      <xdr:col>1</xdr:col>
      <xdr:colOff>4852147</xdr:colOff>
      <xdr:row>64</xdr:row>
      <xdr:rowOff>140457</xdr:rowOff>
    </xdr:from>
    <xdr:to>
      <xdr:col>1</xdr:col>
      <xdr:colOff>6341035</xdr:colOff>
      <xdr:row>69</xdr:row>
      <xdr:rowOff>30443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78D63BC-5E93-D83B-9267-12F88498E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" y="12153163"/>
          <a:ext cx="1488888" cy="7864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232645</xdr:colOff>
      <xdr:row>39</xdr:row>
      <xdr:rowOff>57150</xdr:rowOff>
    </xdr:from>
    <xdr:to>
      <xdr:col>4</xdr:col>
      <xdr:colOff>772656</xdr:colOff>
      <xdr:row>41</xdr:row>
      <xdr:rowOff>38492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B709E333-6394-C953-B84C-21CF2B45E764}"/>
            </a:ext>
          </a:extLst>
        </xdr:cNvPr>
        <xdr:cNvSpPr txBox="1"/>
      </xdr:nvSpPr>
      <xdr:spPr>
        <a:xfrm>
          <a:off x="571892" y="7925061"/>
          <a:ext cx="4049908" cy="581547"/>
        </a:xfrm>
        <a:prstGeom prst="rect">
          <a:avLst/>
        </a:prstGeom>
        <a:solidFill>
          <a:srgbClr val="ECEFF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PT" sz="105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os devidos efeitos se declara que as despesas apresentadas no presente relatório financeiro não foram sujeitas a duplo financiamento.</a:t>
          </a:r>
          <a:endParaRPr lang="pt-PT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1534584</xdr:colOff>
      <xdr:row>4</xdr:row>
      <xdr:rowOff>31750</xdr:rowOff>
    </xdr:from>
    <xdr:to>
      <xdr:col>21</xdr:col>
      <xdr:colOff>179457</xdr:colOff>
      <xdr:row>11</xdr:row>
      <xdr:rowOff>201706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B36F5B-C0FA-4D8D-B682-F19AB377D9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0.0771</cdr:x>
      <cdr:y>0.78871</cdr:y>
    </cdr:from>
    <cdr:to>
      <cdr:x>0.98868</cdr:x>
      <cdr:y>0.95928</cdr:y>
    </cdr:to>
    <cdr:pic>
      <cdr:nvPicPr>
        <cdr:cNvPr id="5" name="chart">
          <a:extLst xmlns:a="http://schemas.openxmlformats.org/drawingml/2006/main">
            <a:ext uri="{FF2B5EF4-FFF2-40B4-BE49-F238E27FC236}">
              <a16:creationId xmlns:a16="http://schemas.microsoft.com/office/drawing/2014/main" id="{462B6969-D4E3-993D-01E5-FD8E6950EBD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869674" y="1712760"/>
          <a:ext cx="10281937" cy="370408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theme="4" tint="0.79998168889431442"/>
    <pageSetUpPr fitToPage="1"/>
  </sheetPr>
  <dimension ref="A1:B70"/>
  <sheetViews>
    <sheetView showGridLines="0" showRowColHeaders="0" topLeftCell="A39" zoomScale="85" zoomScaleNormal="85" workbookViewId="0">
      <selection activeCell="B60" sqref="B60"/>
    </sheetView>
  </sheetViews>
  <sheetFormatPr defaultColWidth="0" defaultRowHeight="15" zeroHeight="1"/>
  <cols>
    <col min="1" max="1" width="23.140625" style="1" customWidth="1"/>
    <col min="2" max="2" width="93.140625" style="1" customWidth="1"/>
    <col min="3" max="16384" width="9.140625" style="1" hidden="1"/>
  </cols>
  <sheetData>
    <row r="1" spans="1:1">
      <c r="A1" s="11"/>
    </row>
    <row r="2" spans="1:1">
      <c r="A2" s="2"/>
    </row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/>
    <row r="14" spans="1:1"/>
    <row r="15" spans="1:1"/>
    <row r="16" spans="1: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1:2"/>
    <row r="34" spans="1:2"/>
    <row r="35" spans="1:2"/>
    <row r="36" spans="1:2"/>
    <row r="37" spans="1:2"/>
    <row r="38" spans="1:2" ht="15" customHeight="1">
      <c r="A38" s="3"/>
    </row>
    <row r="39" spans="1:2" ht="26.25" customHeight="1">
      <c r="A39" s="3"/>
      <c r="B39" s="175">
        <f>+Operação!D5</f>
        <v>0</v>
      </c>
    </row>
    <row r="40" spans="1:2" ht="15" customHeight="1">
      <c r="A40" s="3"/>
      <c r="B40" s="202" t="str">
        <f>+IF(Operação!D9="","",UPPER(Operação!D9))</f>
        <v/>
      </c>
    </row>
    <row r="41" spans="1:2" ht="15" customHeight="1">
      <c r="A41" s="3"/>
      <c r="B41" s="202"/>
    </row>
    <row r="42" spans="1:2" ht="15" customHeight="1">
      <c r="A42" s="3"/>
      <c r="B42" s="202"/>
    </row>
    <row r="43" spans="1:2" ht="15" customHeight="1">
      <c r="B43" s="202"/>
    </row>
    <row r="44" spans="1:2" ht="15" customHeight="1">
      <c r="B44" s="202"/>
    </row>
    <row r="45" spans="1:2" ht="18.75" customHeight="1">
      <c r="B45" s="201" t="str">
        <f>+IF(Operação!D5="","","Promotor: "&amp;Operação!D5)</f>
        <v/>
      </c>
    </row>
    <row r="46" spans="1:2" ht="15.75" customHeight="1">
      <c r="B46" s="201"/>
    </row>
    <row r="47" spans="1:2" ht="18.75">
      <c r="B47" s="13" t="str">
        <f>+IF(OR(Operação!D11="Selecione uma opção:",Operação!D11=""),"",Operação!D11)</f>
        <v/>
      </c>
    </row>
    <row r="48" spans="1:2"/>
    <row r="49" spans="2:2"/>
    <row r="50" spans="2:2">
      <c r="B50"/>
    </row>
    <row r="51" spans="2:2"/>
    <row r="52" spans="2:2"/>
    <row r="53" spans="2:2"/>
    <row r="54" spans="2:2" ht="23.25">
      <c r="B54" s="195" t="str">
        <f>IF(Operação!H11="","",Operação!H11)</f>
        <v/>
      </c>
    </row>
    <row r="55" spans="2:2" ht="15" customHeight="1">
      <c r="B55" s="15"/>
    </row>
    <row r="56" spans="2:2" ht="15" customHeight="1">
      <c r="B56" s="15"/>
    </row>
    <row r="57" spans="2:2" ht="15.75">
      <c r="B57" s="15"/>
    </row>
    <row r="58" spans="2:2"/>
    <row r="59" spans="2:2" ht="15.75">
      <c r="B59" s="15"/>
    </row>
    <row r="60" spans="2:2"/>
    <row r="61" spans="2:2"/>
    <row r="62" spans="2:2"/>
    <row r="63" spans="2:2"/>
    <row r="64" spans="2:2"/>
    <row r="65" spans="2:2"/>
    <row r="66" spans="2:2"/>
    <row r="67" spans="2:2"/>
    <row r="68" spans="2:2"/>
    <row r="69" spans="2:2"/>
    <row r="70" spans="2:2">
      <c r="B70" s="12" t="s">
        <v>201</v>
      </c>
    </row>
  </sheetData>
  <sheetProtection selectLockedCells="1" selectUnlockedCells="1"/>
  <mergeCells count="2">
    <mergeCell ref="B45:B46"/>
    <mergeCell ref="B40:B44"/>
  </mergeCells>
  <pageMargins left="0.7" right="0.7" top="0.5" bottom="0.5" header="0.3" footer="0.3"/>
  <pageSetup paperSize="9" scale="7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3" tint="0.59999389629810485"/>
  </sheetPr>
  <dimension ref="B1:V606"/>
  <sheetViews>
    <sheetView showGridLines="0" topLeftCell="A45" zoomScale="85" zoomScaleNormal="85" workbookViewId="0">
      <selection activeCell="Q65" sqref="Q15:Q65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 t="shared" ref="Q40:Q64" si="1"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si="1"/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265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74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74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74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74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74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74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74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74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74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74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74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74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74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74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74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74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74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74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74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74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74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74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74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74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74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74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74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74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74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74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74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74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74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74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74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74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74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74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74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74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74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74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74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74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74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74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74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74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266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255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265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74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74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74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74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74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74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74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74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74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74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74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74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74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74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74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74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74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74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74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74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74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74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74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74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74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74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74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74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74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74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74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74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74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74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74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74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74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74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74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74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74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74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74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74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74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74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74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74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74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266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118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601" priority="358" operator="containsText" text="Preencha">
      <formula>NOT(ISERROR(SEARCH("Preencha",B1)))</formula>
    </cfRule>
    <cfRule type="cellIs" dxfId="1600" priority="359" operator="equal">
      <formula>"Selecione uma opção:"</formula>
    </cfRule>
  </conditionalFormatting>
  <conditionalFormatting sqref="C9:Q9">
    <cfRule type="containsText" dxfId="1599" priority="356" operator="containsText" text="Preencha">
      <formula>NOT(ISERROR(SEARCH("Preencha",C9)))</formula>
    </cfRule>
    <cfRule type="cellIs" dxfId="1598" priority="357" operator="equal">
      <formula>"Selecione uma opção:"</formula>
    </cfRule>
  </conditionalFormatting>
  <conditionalFormatting sqref="B3 R3:U3 B4:U8">
    <cfRule type="containsText" dxfId="1597" priority="354" operator="containsText" text="Preencha">
      <formula>NOT(ISERROR(SEARCH("Preencha",B3)))</formula>
    </cfRule>
    <cfRule type="cellIs" dxfId="1596" priority="355" operator="equal">
      <formula>"Selecione uma opção:"</formula>
    </cfRule>
  </conditionalFormatting>
  <conditionalFormatting sqref="C3:Q3">
    <cfRule type="containsText" dxfId="1595" priority="352" operator="containsText" text="Preencha">
      <formula>NOT(ISERROR(SEARCH("Preencha",C3)))</formula>
    </cfRule>
    <cfRule type="cellIs" dxfId="1594" priority="353" operator="equal">
      <formula>"Selecione uma opção:"</formula>
    </cfRule>
  </conditionalFormatting>
  <conditionalFormatting sqref="I38 C38">
    <cfRule type="containsText" dxfId="1593" priority="344" operator="containsText" text="Preencha">
      <formula>NOT(ISERROR(SEARCH("Preencha",C38)))</formula>
    </cfRule>
    <cfRule type="cellIs" dxfId="1592" priority="345" operator="equal">
      <formula>"Selecione uma opção:"</formula>
    </cfRule>
  </conditionalFormatting>
  <conditionalFormatting sqref="B130 B125 B129:R129 R130 R125:U125 R127:U128 B127:B128">
    <cfRule type="containsText" dxfId="1591" priority="348" operator="containsText" text="Preencha">
      <formula>NOT(ISERROR(SEARCH("Preencha",B125)))</formula>
    </cfRule>
    <cfRule type="cellIs" dxfId="1590" priority="349" operator="equal">
      <formula>"Selecione uma opção:"</formula>
    </cfRule>
  </conditionalFormatting>
  <conditionalFormatting sqref="I122 B123:U124">
    <cfRule type="containsText" dxfId="1589" priority="342" operator="containsText" text="Preencha">
      <formula>NOT(ISERROR(SEARCH("Preencha",B122)))</formula>
    </cfRule>
    <cfRule type="cellIs" dxfId="1588" priority="343" operator="equal">
      <formula>"Selecione uma opção:"</formula>
    </cfRule>
  </conditionalFormatting>
  <conditionalFormatting sqref="C125:Q125">
    <cfRule type="containsText" dxfId="1587" priority="346" operator="containsText" text="Preencha">
      <formula>NOT(ISERROR(SEARCH("Preencha",C125)))</formula>
    </cfRule>
    <cfRule type="cellIs" dxfId="1586" priority="347" operator="equal">
      <formula>"Selecione uma opção:"</formula>
    </cfRule>
  </conditionalFormatting>
  <conditionalFormatting sqref="C67:Q67">
    <cfRule type="containsText" dxfId="1585" priority="338" operator="containsText" text="Preencha">
      <formula>NOT(ISERROR(SEARCH("Preencha",C67)))</formula>
    </cfRule>
    <cfRule type="cellIs" dxfId="1584" priority="339" operator="equal">
      <formula>"Selecione uma opção:"</formula>
    </cfRule>
  </conditionalFormatting>
  <conditionalFormatting sqref="B67 B71:R71 B70 R72 B72 R67:U67 B68:U68 R70:U70">
    <cfRule type="containsText" dxfId="1583" priority="340" operator="containsText" text="Preencha">
      <formula>NOT(ISERROR(SEARCH("Preencha",B67)))</formula>
    </cfRule>
    <cfRule type="cellIs" dxfId="1582" priority="341" operator="equal">
      <formula>"Selecione uma opção:"</formula>
    </cfRule>
  </conditionalFormatting>
  <conditionalFormatting sqref="B184 R184:U184 R186:U187 B186:B189 R188:R189">
    <cfRule type="containsText" dxfId="1581" priority="336" operator="containsText" text="Preencha">
      <formula>NOT(ISERROR(SEARCH("Preencha",B184)))</formula>
    </cfRule>
    <cfRule type="cellIs" dxfId="1580" priority="337" operator="equal">
      <formula>"Selecione uma opção:"</formula>
    </cfRule>
  </conditionalFormatting>
  <conditionalFormatting sqref="B208">
    <cfRule type="containsText" dxfId="1579" priority="332" operator="containsText" text="Preencha">
      <formula>NOT(ISERROR(SEARCH("Preencha",B208)))</formula>
    </cfRule>
    <cfRule type="cellIs" dxfId="1578" priority="333" operator="equal">
      <formula>"Selecione uma opção:"</formula>
    </cfRule>
  </conditionalFormatting>
  <conditionalFormatting sqref="R208:R227 B228:B229 R228:U229">
    <cfRule type="containsText" dxfId="1577" priority="330" operator="containsText" text="Preencha">
      <formula>NOT(ISERROR(SEARCH("Preencha",B208)))</formula>
    </cfRule>
    <cfRule type="cellIs" dxfId="1576" priority="331" operator="equal">
      <formula>"Selecione uma opção:"</formula>
    </cfRule>
  </conditionalFormatting>
  <conditionalFormatting sqref="B202 B204:B207 R202:V202 R204:V205 R206:R207">
    <cfRule type="containsText" dxfId="1575" priority="328" operator="containsText" text="Preencha">
      <formula>NOT(ISERROR(SEARCH("Preencha",B202)))</formula>
    </cfRule>
    <cfRule type="cellIs" dxfId="1574" priority="329" operator="equal">
      <formula>"Selecione uma opção:"</formula>
    </cfRule>
  </conditionalFormatting>
  <conditionalFormatting sqref="B237:B255">
    <cfRule type="containsText" dxfId="1573" priority="322" operator="containsText" text="Preencha">
      <formula>NOT(ISERROR(SEARCH("Preencha",B237)))</formula>
    </cfRule>
    <cfRule type="cellIs" dxfId="1572" priority="323" operator="equal">
      <formula>"Selecione uma opção:"</formula>
    </cfRule>
  </conditionalFormatting>
  <conditionalFormatting sqref="B236">
    <cfRule type="containsText" dxfId="1571" priority="320" operator="containsText" text="Preencha">
      <formula>NOT(ISERROR(SEARCH("Preencha",B236)))</formula>
    </cfRule>
    <cfRule type="cellIs" dxfId="1570" priority="321" operator="equal">
      <formula>"Selecione uma opção:"</formula>
    </cfRule>
  </conditionalFormatting>
  <conditionalFormatting sqref="B256 R236:R256 U256:V256">
    <cfRule type="containsText" dxfId="1569" priority="318" operator="containsText" text="Preencha">
      <formula>NOT(ISERROR(SEARCH("Preencha",B236)))</formula>
    </cfRule>
    <cfRule type="cellIs" dxfId="1568" priority="319" operator="equal">
      <formula>"Selecione uma opção:"</formula>
    </cfRule>
  </conditionalFormatting>
  <conditionalFormatting sqref="B230 R230:U230 R232:U233 B232:B235 R234:R235">
    <cfRule type="containsText" dxfId="1567" priority="316" operator="containsText" text="Preencha">
      <formula>NOT(ISERROR(SEARCH("Preencha",B230)))</formula>
    </cfRule>
    <cfRule type="cellIs" dxfId="1566" priority="317" operator="equal">
      <formula>"Selecione uma opção:"</formula>
    </cfRule>
  </conditionalFormatting>
  <conditionalFormatting sqref="V230 V232:V235">
    <cfRule type="containsText" dxfId="1565" priority="280" operator="containsText" text="Preencha">
      <formula>NOT(ISERROR(SEARCH("Preencha",V230)))</formula>
    </cfRule>
    <cfRule type="cellIs" dxfId="1564" priority="281" operator="equal">
      <formula>"Selecione uma opção:"</formula>
    </cfRule>
  </conditionalFormatting>
  <conditionalFormatting sqref="B69 R69:U69">
    <cfRule type="containsText" dxfId="1563" priority="302" operator="containsText" text="Preencha">
      <formula>NOT(ISERROR(SEARCH("Preencha",B69)))</formula>
    </cfRule>
    <cfRule type="cellIs" dxfId="1562" priority="303" operator="equal">
      <formula>"Selecione uma opção:"</formula>
    </cfRule>
  </conditionalFormatting>
  <conditionalFormatting sqref="I74:I121">
    <cfRule type="containsText" dxfId="1561" priority="300" operator="containsText" text="Preencha">
      <formula>NOT(ISERROR(SEARCH("Preencha",I74)))</formula>
    </cfRule>
    <cfRule type="cellIs" dxfId="1560" priority="301" operator="equal">
      <formula>"Selecione uma opção:"</formula>
    </cfRule>
  </conditionalFormatting>
  <conditionalFormatting sqref="B265:B299">
    <cfRule type="containsText" dxfId="1559" priority="312" operator="containsText" text="Preencha">
      <formula>NOT(ISERROR(SEARCH("Preencha",B265)))</formula>
    </cfRule>
    <cfRule type="cellIs" dxfId="1558" priority="313" operator="equal">
      <formula>"Selecione uma opção:"</formula>
    </cfRule>
  </conditionalFormatting>
  <conditionalFormatting sqref="B264">
    <cfRule type="containsText" dxfId="1557" priority="310" operator="containsText" text="Preencha">
      <formula>NOT(ISERROR(SEARCH("Preencha",B264)))</formula>
    </cfRule>
    <cfRule type="cellIs" dxfId="1556" priority="311" operator="equal">
      <formula>"Selecione uma opção:"</formula>
    </cfRule>
  </conditionalFormatting>
  <conditionalFormatting sqref="B300 R264:R300 U300:V300">
    <cfRule type="containsText" dxfId="1555" priority="308" operator="containsText" text="Preencha">
      <formula>NOT(ISERROR(SEARCH("Preencha",B264)))</formula>
    </cfRule>
    <cfRule type="cellIs" dxfId="1554" priority="309" operator="equal">
      <formula>"Selecione uma opção:"</formula>
    </cfRule>
  </conditionalFormatting>
  <conditionalFormatting sqref="B258 R258:V258 R260:V261 B260:B263 R262:R263">
    <cfRule type="containsText" dxfId="1553" priority="306" operator="containsText" text="Preencha">
      <formula>NOT(ISERROR(SEARCH("Preencha",B258)))</formula>
    </cfRule>
    <cfRule type="cellIs" dxfId="1552" priority="307" operator="equal">
      <formula>"Selecione uma opção:"</formula>
    </cfRule>
  </conditionalFormatting>
  <conditionalFormatting sqref="V208:V229">
    <cfRule type="containsText" dxfId="1551" priority="286" operator="containsText" text="Preencha">
      <formula>NOT(ISERROR(SEARCH("Preencha",V208)))</formula>
    </cfRule>
    <cfRule type="cellIs" dxfId="1550" priority="287" operator="equal">
      <formula>"Selecione uma opção:"</formula>
    </cfRule>
  </conditionalFormatting>
  <conditionalFormatting sqref="V236:V255">
    <cfRule type="containsText" dxfId="1549" priority="282" operator="containsText" text="Preencha">
      <formula>NOT(ISERROR(SEARCH("Preencha",V236)))</formula>
    </cfRule>
    <cfRule type="cellIs" dxfId="1548" priority="283" operator="equal">
      <formula>"Selecione uma opção:"</formula>
    </cfRule>
  </conditionalFormatting>
  <conditionalFormatting sqref="V1:V2 V190:V199 V383:V606 V73:V122">
    <cfRule type="containsText" dxfId="1547" priority="298" operator="containsText" text="Preencha">
      <formula>NOT(ISERROR(SEARCH("Preencha",V1)))</formula>
    </cfRule>
    <cfRule type="cellIs" dxfId="1546" priority="299" operator="equal">
      <formula>"Selecione uma opção:"</formula>
    </cfRule>
  </conditionalFormatting>
  <conditionalFormatting sqref="V3:V8">
    <cfRule type="containsText" dxfId="1545" priority="296" operator="containsText" text="Preencha">
      <formula>NOT(ISERROR(SEARCH("Preencha",V3)))</formula>
    </cfRule>
    <cfRule type="cellIs" dxfId="1544" priority="297" operator="equal">
      <formula>"Selecione uma opção:"</formula>
    </cfRule>
  </conditionalFormatting>
  <conditionalFormatting sqref="V125 V127:V130">
    <cfRule type="containsText" dxfId="1543" priority="294" operator="containsText" text="Preencha">
      <formula>NOT(ISERROR(SEARCH("Preencha",V125)))</formula>
    </cfRule>
    <cfRule type="cellIs" dxfId="1542" priority="295" operator="equal">
      <formula>"Selecione uma opção:"</formula>
    </cfRule>
  </conditionalFormatting>
  <conditionalFormatting sqref="V123:V124">
    <cfRule type="containsText" dxfId="1541" priority="292" operator="containsText" text="Preencha">
      <formula>NOT(ISERROR(SEARCH("Preencha",V123)))</formula>
    </cfRule>
    <cfRule type="cellIs" dxfId="1540" priority="293" operator="equal">
      <formula>"Selecione uma opção:"</formula>
    </cfRule>
  </conditionalFormatting>
  <conditionalFormatting sqref="V67:V68 V70:V72">
    <cfRule type="containsText" dxfId="1539" priority="290" operator="containsText" text="Preencha">
      <formula>NOT(ISERROR(SEARCH("Preencha",V67)))</formula>
    </cfRule>
    <cfRule type="cellIs" dxfId="1538" priority="291" operator="equal">
      <formula>"Selecione uma opção:"</formula>
    </cfRule>
  </conditionalFormatting>
  <conditionalFormatting sqref="V184 V186:V189">
    <cfRule type="containsText" dxfId="1537" priority="288" operator="containsText" text="Preencha">
      <formula>NOT(ISERROR(SEARCH("Preencha",V184)))</formula>
    </cfRule>
    <cfRule type="cellIs" dxfId="1536" priority="289" operator="equal">
      <formula>"Selecione uma opção:"</formula>
    </cfRule>
  </conditionalFormatting>
  <conditionalFormatting sqref="V206:V207">
    <cfRule type="containsText" dxfId="1535" priority="284" operator="containsText" text="Preencha">
      <formula>NOT(ISERROR(SEARCH("Preencha",V206)))</formula>
    </cfRule>
    <cfRule type="cellIs" dxfId="1534" priority="285" operator="equal">
      <formula>"Selecione uma opção:"</formula>
    </cfRule>
  </conditionalFormatting>
  <conditionalFormatting sqref="V264:V299">
    <cfRule type="containsText" dxfId="1533" priority="278" operator="containsText" text="Preencha">
      <formula>NOT(ISERROR(SEARCH("Preencha",V264)))</formula>
    </cfRule>
    <cfRule type="cellIs" dxfId="1532" priority="279" operator="equal">
      <formula>"Selecione uma opção:"</formula>
    </cfRule>
  </conditionalFormatting>
  <conditionalFormatting sqref="V69">
    <cfRule type="containsText" dxfId="1531" priority="276" operator="containsText" text="Preencha">
      <formula>NOT(ISERROR(SEARCH("Preencha",V69)))</formula>
    </cfRule>
    <cfRule type="cellIs" dxfId="1530" priority="277" operator="equal">
      <formula>"Selecione uma opção:"</formula>
    </cfRule>
  </conditionalFormatting>
  <conditionalFormatting sqref="S73:S122">
    <cfRule type="containsText" dxfId="1529" priority="274" operator="containsText" text="Preencha">
      <formula>NOT(ISERROR(SEARCH("Preencha",S73)))</formula>
    </cfRule>
    <cfRule type="cellIs" dxfId="1528" priority="275" operator="equal">
      <formula>"Selecione uma opção:"</formula>
    </cfRule>
  </conditionalFormatting>
  <conditionalFormatting sqref="U73:U122">
    <cfRule type="containsText" dxfId="1527" priority="272" operator="containsText" text="Preencha">
      <formula>NOT(ISERROR(SEARCH("Preencha",U73)))</formula>
    </cfRule>
    <cfRule type="cellIs" dxfId="1526" priority="273" operator="equal">
      <formula>"Selecione uma opção:"</formula>
    </cfRule>
  </conditionalFormatting>
  <conditionalFormatting sqref="T73:T122">
    <cfRule type="containsText" dxfId="1525" priority="270" operator="containsText" text="Preencha">
      <formula>NOT(ISERROR(SEARCH("Preencha",T73)))</formula>
    </cfRule>
    <cfRule type="cellIs" dxfId="1524" priority="271" operator="equal">
      <formula>"Selecione uma opção:"</formula>
    </cfRule>
  </conditionalFormatting>
  <conditionalFormatting sqref="S15:S64">
    <cfRule type="containsText" dxfId="1523" priority="268" operator="containsText" text="Preencha">
      <formula>NOT(ISERROR(SEARCH("Preencha",S15)))</formula>
    </cfRule>
    <cfRule type="cellIs" dxfId="1522" priority="269" operator="equal">
      <formula>"Selecione uma opção:"</formula>
    </cfRule>
  </conditionalFormatting>
  <conditionalFormatting sqref="U15:U64">
    <cfRule type="containsText" dxfId="1521" priority="266" operator="containsText" text="Preencha">
      <formula>NOT(ISERROR(SEARCH("Preencha",U15)))</formula>
    </cfRule>
    <cfRule type="cellIs" dxfId="1520" priority="267" operator="equal">
      <formula>"Selecione uma opção:"</formula>
    </cfRule>
  </conditionalFormatting>
  <conditionalFormatting sqref="T15:T64">
    <cfRule type="containsText" dxfId="1519" priority="264" operator="containsText" text="Preencha">
      <formula>NOT(ISERROR(SEARCH("Preencha",T15)))</formula>
    </cfRule>
    <cfRule type="cellIs" dxfId="1518" priority="265" operator="equal">
      <formula>"Selecione uma opção:"</formula>
    </cfRule>
  </conditionalFormatting>
  <conditionalFormatting sqref="S190:S199">
    <cfRule type="containsText" dxfId="1517" priority="262" operator="containsText" text="Preencha">
      <formula>NOT(ISERROR(SEARCH("Preencha",S190)))</formula>
    </cfRule>
    <cfRule type="cellIs" dxfId="1516" priority="263" operator="equal">
      <formula>"Selecione uma opção:"</formula>
    </cfRule>
  </conditionalFormatting>
  <conditionalFormatting sqref="U190:U199">
    <cfRule type="containsText" dxfId="1515" priority="260" operator="containsText" text="Preencha">
      <formula>NOT(ISERROR(SEARCH("Preencha",U190)))</formula>
    </cfRule>
    <cfRule type="cellIs" dxfId="1514" priority="261" operator="equal">
      <formula>"Selecione uma opção:"</formula>
    </cfRule>
  </conditionalFormatting>
  <conditionalFormatting sqref="T190:T199">
    <cfRule type="containsText" dxfId="1513" priority="258" operator="containsText" text="Preencha">
      <formula>NOT(ISERROR(SEARCH("Preencha",T190)))</formula>
    </cfRule>
    <cfRule type="cellIs" dxfId="1512" priority="259" operator="equal">
      <formula>"Selecione uma opção:"</formula>
    </cfRule>
  </conditionalFormatting>
  <conditionalFormatting sqref="S208:S227">
    <cfRule type="containsText" dxfId="1511" priority="256" operator="containsText" text="Preencha">
      <formula>NOT(ISERROR(SEARCH("Preencha",S208)))</formula>
    </cfRule>
    <cfRule type="cellIs" dxfId="1510" priority="257" operator="equal">
      <formula>"Selecione uma opção:"</formula>
    </cfRule>
  </conditionalFormatting>
  <conditionalFormatting sqref="U208:U227">
    <cfRule type="containsText" dxfId="1509" priority="254" operator="containsText" text="Preencha">
      <formula>NOT(ISERROR(SEARCH("Preencha",U208)))</formula>
    </cfRule>
    <cfRule type="cellIs" dxfId="1508" priority="255" operator="equal">
      <formula>"Selecione uma opção:"</formula>
    </cfRule>
  </conditionalFormatting>
  <conditionalFormatting sqref="T208:T227">
    <cfRule type="containsText" dxfId="1507" priority="252" operator="containsText" text="Preencha">
      <formula>NOT(ISERROR(SEARCH("Preencha",T208)))</formula>
    </cfRule>
    <cfRule type="cellIs" dxfId="1506" priority="253" operator="equal">
      <formula>"Selecione uma opção:"</formula>
    </cfRule>
  </conditionalFormatting>
  <conditionalFormatting sqref="S236:S255">
    <cfRule type="containsText" dxfId="1505" priority="250" operator="containsText" text="Preencha">
      <formula>NOT(ISERROR(SEARCH("Preencha",S236)))</formula>
    </cfRule>
    <cfRule type="cellIs" dxfId="1504" priority="251" operator="equal">
      <formula>"Selecione uma opção:"</formula>
    </cfRule>
  </conditionalFormatting>
  <conditionalFormatting sqref="U236:U255">
    <cfRule type="containsText" dxfId="1503" priority="248" operator="containsText" text="Preencha">
      <formula>NOT(ISERROR(SEARCH("Preencha",U236)))</formula>
    </cfRule>
    <cfRule type="cellIs" dxfId="1502" priority="249" operator="equal">
      <formula>"Selecione uma opção:"</formula>
    </cfRule>
  </conditionalFormatting>
  <conditionalFormatting sqref="T236:T255">
    <cfRule type="containsText" dxfId="1501" priority="246" operator="containsText" text="Preencha">
      <formula>NOT(ISERROR(SEARCH("Preencha",T236)))</formula>
    </cfRule>
    <cfRule type="cellIs" dxfId="1500" priority="247" operator="equal">
      <formula>"Selecione uma opção:"</formula>
    </cfRule>
  </conditionalFormatting>
  <conditionalFormatting sqref="S264:S299">
    <cfRule type="containsText" dxfId="1499" priority="244" operator="containsText" text="Preencha">
      <formula>NOT(ISERROR(SEARCH("Preencha",S264)))</formula>
    </cfRule>
    <cfRule type="cellIs" dxfId="1498" priority="245" operator="equal">
      <formula>"Selecione uma opção:"</formula>
    </cfRule>
  </conditionalFormatting>
  <conditionalFormatting sqref="U264:U299">
    <cfRule type="containsText" dxfId="1497" priority="242" operator="containsText" text="Preencha">
      <formula>NOT(ISERROR(SEARCH("Preencha",U264)))</formula>
    </cfRule>
    <cfRule type="cellIs" dxfId="1496" priority="243" operator="equal">
      <formula>"Selecione uma opção:"</formula>
    </cfRule>
  </conditionalFormatting>
  <conditionalFormatting sqref="T264:T299">
    <cfRule type="containsText" dxfId="1495" priority="240" operator="containsText" text="Preencha">
      <formula>NOT(ISERROR(SEARCH("Preencha",T264)))</formula>
    </cfRule>
    <cfRule type="cellIs" dxfId="1494" priority="241" operator="equal">
      <formula>"Selecione uma opção:"</formula>
    </cfRule>
  </conditionalFormatting>
  <conditionalFormatting sqref="C70 C69:Q69">
    <cfRule type="containsText" dxfId="1493" priority="238" operator="containsText" text="Preencha">
      <formula>NOT(ISERROR(SEARCH("Preencha",C69)))</formula>
    </cfRule>
    <cfRule type="cellIs" dxfId="1492" priority="239" operator="equal">
      <formula>"Selecione uma opção:"</formula>
    </cfRule>
  </conditionalFormatting>
  <conditionalFormatting sqref="C128 C127:Q127">
    <cfRule type="containsText" dxfId="1491" priority="236" operator="containsText" text="Preencha">
      <formula>NOT(ISERROR(SEARCH("Preencha",C127)))</formula>
    </cfRule>
    <cfRule type="cellIs" dxfId="1490" priority="237" operator="equal">
      <formula>"Selecione uma opção:"</formula>
    </cfRule>
  </conditionalFormatting>
  <conditionalFormatting sqref="C131 E131:Q131">
    <cfRule type="containsText" dxfId="1489" priority="218" operator="containsText" text="Preencha">
      <formula>NOT(ISERROR(SEARCH("Preencha",C131)))</formula>
    </cfRule>
    <cfRule type="cellIs" dxfId="1488" priority="219" operator="equal">
      <formula>"Selecione uma opção:"</formula>
    </cfRule>
  </conditionalFormatting>
  <conditionalFormatting sqref="C73 E73:Q73">
    <cfRule type="containsText" dxfId="1487" priority="220" operator="containsText" text="Preencha">
      <formula>NOT(ISERROR(SEARCH("Preencha",C73)))</formula>
    </cfRule>
    <cfRule type="cellIs" dxfId="1486" priority="221" operator="equal">
      <formula>"Selecione uma opção:"</formula>
    </cfRule>
  </conditionalFormatting>
  <conditionalFormatting sqref="F38">
    <cfRule type="containsText" dxfId="1485" priority="176" operator="containsText" text="Preencha">
      <formula>NOT(ISERROR(SEARCH("Preencha",F38)))</formula>
    </cfRule>
    <cfRule type="cellIs" dxfId="1484" priority="177" operator="equal">
      <formula>"Selecione uma opção:"</formula>
    </cfRule>
  </conditionalFormatting>
  <conditionalFormatting sqref="B126:U126">
    <cfRule type="containsText" dxfId="1483" priority="174" operator="containsText" text="Preencha">
      <formula>NOT(ISERROR(SEARCH("Preencha",B126)))</formula>
    </cfRule>
    <cfRule type="cellIs" dxfId="1482" priority="175" operator="equal">
      <formula>"Selecione uma opção:"</formula>
    </cfRule>
  </conditionalFormatting>
  <conditionalFormatting sqref="V126">
    <cfRule type="containsText" dxfId="1481" priority="172" operator="containsText" text="Preencha">
      <formula>NOT(ISERROR(SEARCH("Preencha",V126)))</formula>
    </cfRule>
    <cfRule type="cellIs" dxfId="1480" priority="173" operator="equal">
      <formula>"Selecione uma opção:"</formula>
    </cfRule>
  </conditionalFormatting>
  <conditionalFormatting sqref="B185 R185:U185">
    <cfRule type="containsText" dxfId="1479" priority="170" operator="containsText" text="Preencha">
      <formula>NOT(ISERROR(SEARCH("Preencha",B185)))</formula>
    </cfRule>
    <cfRule type="cellIs" dxfId="1478" priority="171" operator="equal">
      <formula>"Selecione uma opção:"</formula>
    </cfRule>
  </conditionalFormatting>
  <conditionalFormatting sqref="V185">
    <cfRule type="containsText" dxfId="1477" priority="168" operator="containsText" text="Preencha">
      <formula>NOT(ISERROR(SEARCH("Preencha",V185)))</formula>
    </cfRule>
    <cfRule type="cellIs" dxfId="1476" priority="169" operator="equal">
      <formula>"Selecione uma opção:"</formula>
    </cfRule>
  </conditionalFormatting>
  <conditionalFormatting sqref="B203 R203:V203">
    <cfRule type="containsText" dxfId="1475" priority="166" operator="containsText" text="Preencha">
      <formula>NOT(ISERROR(SEARCH("Preencha",B203)))</formula>
    </cfRule>
    <cfRule type="cellIs" dxfId="1474" priority="167" operator="equal">
      <formula>"Selecione uma opção:"</formula>
    </cfRule>
  </conditionalFormatting>
  <conditionalFormatting sqref="B231 R231:V231">
    <cfRule type="containsText" dxfId="1473" priority="164" operator="containsText" text="Preencha">
      <formula>NOT(ISERROR(SEARCH("Preencha",B231)))</formula>
    </cfRule>
    <cfRule type="cellIs" dxfId="1472" priority="165" operator="equal">
      <formula>"Selecione uma opção:"</formula>
    </cfRule>
  </conditionalFormatting>
  <conditionalFormatting sqref="B259 R259:V259">
    <cfRule type="containsText" dxfId="1471" priority="162" operator="containsText" text="Preencha">
      <formula>NOT(ISERROR(SEARCH("Preencha",B259)))</formula>
    </cfRule>
    <cfRule type="cellIs" dxfId="1470" priority="163" operator="equal">
      <formula>"Selecione uma opção:"</formula>
    </cfRule>
  </conditionalFormatting>
  <conditionalFormatting sqref="S300:T300">
    <cfRule type="containsText" dxfId="1469" priority="149" operator="containsText" text="Preencha">
      <formula>NOT(ISERROR(SEARCH("Preencha",S300)))</formula>
    </cfRule>
    <cfRule type="cellIs" dxfId="1468" priority="150" operator="equal">
      <formula>"Selecione uma opção:"</formula>
    </cfRule>
  </conditionalFormatting>
  <conditionalFormatting sqref="S256:T256">
    <cfRule type="containsText" dxfId="1467" priority="147" operator="containsText" text="Preencha">
      <formula>NOT(ISERROR(SEARCH("Preencha",S256)))</formula>
    </cfRule>
    <cfRule type="cellIs" dxfId="1466" priority="148" operator="equal">
      <formula>"Selecione uma opção:"</formula>
    </cfRule>
  </conditionalFormatting>
  <conditionalFormatting sqref="S200:T200">
    <cfRule type="containsText" dxfId="1465" priority="145" operator="containsText" text="Preencha">
      <formula>NOT(ISERROR(SEARCH("Preencha",S200)))</formula>
    </cfRule>
    <cfRule type="cellIs" dxfId="1464" priority="146" operator="equal">
      <formula>"Selecione uma opção:"</formula>
    </cfRule>
  </conditionalFormatting>
  <conditionalFormatting sqref="D5">
    <cfRule type="cellIs" dxfId="1463" priority="144" operator="equal">
      <formula>0</formula>
    </cfRule>
  </conditionalFormatting>
  <conditionalFormatting sqref="C74:C122">
    <cfRule type="containsText" dxfId="1462" priority="137" operator="containsText" text="Preencha">
      <formula>NOT(ISERROR(SEARCH("Preencha",C74)))</formula>
    </cfRule>
    <cfRule type="cellIs" dxfId="1461" priority="138" operator="equal">
      <formula>"Selecione uma opção:"</formula>
    </cfRule>
  </conditionalFormatting>
  <conditionalFormatting sqref="C257:Q257 C200:Q201 C182:Q183">
    <cfRule type="containsText" dxfId="1460" priority="135" operator="containsText" text="Preencha">
      <formula>NOT(ISERROR(SEARCH("Preencha",C182)))</formula>
    </cfRule>
    <cfRule type="cellIs" dxfId="1459" priority="136" operator="equal">
      <formula>"Selecione uma opção:"</formula>
    </cfRule>
  </conditionalFormatting>
  <conditionalFormatting sqref="C188:Q188">
    <cfRule type="containsText" dxfId="1458" priority="133" operator="containsText" text="Preencha">
      <formula>NOT(ISERROR(SEARCH("Preencha",C188)))</formula>
    </cfRule>
    <cfRule type="cellIs" dxfId="1457" priority="134" operator="equal">
      <formula>"Selecione uma opção:"</formula>
    </cfRule>
  </conditionalFormatting>
  <conditionalFormatting sqref="C184:Q184">
    <cfRule type="containsText" dxfId="1456" priority="131" operator="containsText" text="Preencha">
      <formula>NOT(ISERROR(SEARCH("Preencha",C184)))</formula>
    </cfRule>
    <cfRule type="cellIs" dxfId="1455" priority="132" operator="equal">
      <formula>"Selecione uma opção:"</formula>
    </cfRule>
  </conditionalFormatting>
  <conditionalFormatting sqref="C202:Q202">
    <cfRule type="containsText" dxfId="1454" priority="125" operator="containsText" text="Preencha">
      <formula>NOT(ISERROR(SEARCH("Preencha",C202)))</formula>
    </cfRule>
    <cfRule type="cellIs" dxfId="1453" priority="126" operator="equal">
      <formula>"Selecione uma opção:"</formula>
    </cfRule>
  </conditionalFormatting>
  <conditionalFormatting sqref="N227:Q227 C228:Q229">
    <cfRule type="containsText" dxfId="1452" priority="129" operator="containsText" text="Preencha">
      <formula>NOT(ISERROR(SEARCH("Preencha",C227)))</formula>
    </cfRule>
    <cfRule type="cellIs" dxfId="1451" priority="130" operator="equal">
      <formula>"Selecione uma opção:"</formula>
    </cfRule>
  </conditionalFormatting>
  <conditionalFormatting sqref="C206:Q206">
    <cfRule type="containsText" dxfId="1450" priority="127" operator="containsText" text="Preencha">
      <formula>NOT(ISERROR(SEARCH("Preencha",C206)))</formula>
    </cfRule>
    <cfRule type="cellIs" dxfId="1449" priority="128" operator="equal">
      <formula>"Selecione uma opção:"</formula>
    </cfRule>
  </conditionalFormatting>
  <conditionalFormatting sqref="G227">
    <cfRule type="containsText" dxfId="1448" priority="123" operator="containsText" text="Preencha">
      <formula>NOT(ISERROR(SEARCH("Preencha",G227)))</formula>
    </cfRule>
    <cfRule type="cellIs" dxfId="1447" priority="124" operator="equal">
      <formula>"Selecione uma opção:"</formula>
    </cfRule>
  </conditionalFormatting>
  <conditionalFormatting sqref="C230:Q230">
    <cfRule type="containsText" dxfId="1446" priority="119" operator="containsText" text="Preencha">
      <formula>NOT(ISERROR(SEARCH("Preencha",C230)))</formula>
    </cfRule>
    <cfRule type="cellIs" dxfId="1445" priority="120" operator="equal">
      <formula>"Selecione uma opção:"</formula>
    </cfRule>
  </conditionalFormatting>
  <conditionalFormatting sqref="C234:Q234">
    <cfRule type="containsText" dxfId="1444" priority="121" operator="containsText" text="Preencha">
      <formula>NOT(ISERROR(SEARCH("Preencha",C234)))</formula>
    </cfRule>
    <cfRule type="cellIs" dxfId="1443" priority="122" operator="equal">
      <formula>"Selecione uma opção:"</formula>
    </cfRule>
  </conditionalFormatting>
  <conditionalFormatting sqref="C258:Q258">
    <cfRule type="containsText" dxfId="1442" priority="113" operator="containsText" text="Preencha">
      <formula>NOT(ISERROR(SEARCH("Preencha",C258)))</formula>
    </cfRule>
    <cfRule type="cellIs" dxfId="1441" priority="114" operator="equal">
      <formula>"Selecione uma opção:"</formula>
    </cfRule>
  </conditionalFormatting>
  <conditionalFormatting sqref="C300:I300">
    <cfRule type="containsText" dxfId="1440" priority="117" operator="containsText" text="Preencha">
      <formula>NOT(ISERROR(SEARCH("Preencha",C300)))</formula>
    </cfRule>
    <cfRule type="cellIs" dxfId="1439" priority="118" operator="equal">
      <formula>"Selecione uma opção:"</formula>
    </cfRule>
  </conditionalFormatting>
  <conditionalFormatting sqref="C262:Q262">
    <cfRule type="containsText" dxfId="1438" priority="115" operator="containsText" text="Preencha">
      <formula>NOT(ISERROR(SEARCH("Preencha",C262)))</formula>
    </cfRule>
    <cfRule type="cellIs" dxfId="1437" priority="116" operator="equal">
      <formula>"Selecione uma opção:"</formula>
    </cfRule>
  </conditionalFormatting>
  <conditionalFormatting sqref="C187 C186:Q186">
    <cfRule type="containsText" dxfId="1436" priority="111" operator="containsText" text="Preencha">
      <formula>NOT(ISERROR(SEARCH("Preencha",C186)))</formula>
    </cfRule>
    <cfRule type="cellIs" dxfId="1435" priority="112" operator="equal">
      <formula>"Selecione uma opção:"</formula>
    </cfRule>
  </conditionalFormatting>
  <conditionalFormatting sqref="C204:Q204">
    <cfRule type="containsText" dxfId="1434" priority="109" operator="containsText" text="Preencha">
      <formula>NOT(ISERROR(SEARCH("Preencha",C204)))</formula>
    </cfRule>
    <cfRule type="cellIs" dxfId="1433" priority="110" operator="equal">
      <formula>"Selecione uma opção:"</formula>
    </cfRule>
  </conditionalFormatting>
  <conditionalFormatting sqref="C233 C232:Q232">
    <cfRule type="containsText" dxfId="1432" priority="107" operator="containsText" text="Preencha">
      <formula>NOT(ISERROR(SEARCH("Preencha",C232)))</formula>
    </cfRule>
    <cfRule type="cellIs" dxfId="1431" priority="108" operator="equal">
      <formula>"Selecione uma opção:"</formula>
    </cfRule>
  </conditionalFormatting>
  <conditionalFormatting sqref="C261 C260:Q260">
    <cfRule type="containsText" dxfId="1430" priority="105" operator="containsText" text="Preencha">
      <formula>NOT(ISERROR(SEARCH("Preencha",C260)))</formula>
    </cfRule>
    <cfRule type="cellIs" dxfId="1429" priority="106" operator="equal">
      <formula>"Selecione uma opção:"</formula>
    </cfRule>
  </conditionalFormatting>
  <conditionalFormatting sqref="I191:I199">
    <cfRule type="containsText" dxfId="1428" priority="99" operator="containsText" text="Preencha">
      <formula>NOT(ISERROR(SEARCH("Preencha",I191)))</formula>
    </cfRule>
    <cfRule type="cellIs" dxfId="1427" priority="100" operator="equal">
      <formula>"Selecione uma opção:"</formula>
    </cfRule>
  </conditionalFormatting>
  <conditionalFormatting sqref="E190 G190:H190 C191:C199 E191:H199 K199:Q199 N190:Q198">
    <cfRule type="containsText" dxfId="1426" priority="103" operator="containsText" text="Preencha">
      <formula>NOT(ISERROR(SEARCH("Preencha",C190)))</formula>
    </cfRule>
    <cfRule type="cellIs" dxfId="1425" priority="104" operator="equal">
      <formula>"Selecione uma opção:"</formula>
    </cfRule>
  </conditionalFormatting>
  <conditionalFormatting sqref="C190 I190">
    <cfRule type="containsText" dxfId="1424" priority="101" operator="containsText" text="Preencha">
      <formula>NOT(ISERROR(SEARCH("Preencha",C190)))</formula>
    </cfRule>
    <cfRule type="cellIs" dxfId="1423" priority="102" operator="equal">
      <formula>"Selecione uma opção:"</formula>
    </cfRule>
  </conditionalFormatting>
  <conditionalFormatting sqref="G216:H226 N216:Q226 C216:C227">
    <cfRule type="containsText" dxfId="1422" priority="89" operator="containsText" text="Preencha">
      <formula>NOT(ISERROR(SEARCH("Preencha",C216)))</formula>
    </cfRule>
    <cfRule type="cellIs" dxfId="1421" priority="90" operator="equal">
      <formula>"Selecione uma opção:"</formula>
    </cfRule>
  </conditionalFormatting>
  <conditionalFormatting sqref="I216:I226">
    <cfRule type="containsText" dxfId="1420" priority="87" operator="containsText" text="Preencha">
      <formula>NOT(ISERROR(SEARCH("Preencha",I216)))</formula>
    </cfRule>
    <cfRule type="cellIs" dxfId="1419" priority="88" operator="equal">
      <formula>"Selecione uma opção:"</formula>
    </cfRule>
  </conditionalFormatting>
  <conditionalFormatting sqref="C256:Q256 N255:Q255">
    <cfRule type="containsText" dxfId="1418" priority="85" operator="containsText" text="Preencha">
      <formula>NOT(ISERROR(SEARCH("Preencha",C255)))</formula>
    </cfRule>
    <cfRule type="cellIs" dxfId="1417" priority="86" operator="equal">
      <formula>"Selecione uma opção:"</formula>
    </cfRule>
  </conditionalFormatting>
  <conditionalFormatting sqref="I209:I215">
    <cfRule type="containsText" dxfId="1416" priority="93" operator="containsText" text="Preencha">
      <formula>NOT(ISERROR(SEARCH("Preencha",I209)))</formula>
    </cfRule>
    <cfRule type="cellIs" dxfId="1415" priority="94" operator="equal">
      <formula>"Selecione uma opção:"</formula>
    </cfRule>
  </conditionalFormatting>
  <conditionalFormatting sqref="E208 G208:H208 C209:C215 E209:H210 N208:Q215 G211:H215 E211:F227">
    <cfRule type="containsText" dxfId="1414" priority="97" operator="containsText" text="Preencha">
      <formula>NOT(ISERROR(SEARCH("Preencha",C208)))</formula>
    </cfRule>
    <cfRule type="cellIs" dxfId="1413" priority="98" operator="equal">
      <formula>"Selecione uma opção:"</formula>
    </cfRule>
  </conditionalFormatting>
  <conditionalFormatting sqref="C208 I208">
    <cfRule type="containsText" dxfId="1412" priority="95" operator="containsText" text="Preencha">
      <formula>NOT(ISERROR(SEARCH("Preencha",C208)))</formula>
    </cfRule>
    <cfRule type="cellIs" dxfId="1411" priority="96" operator="equal">
      <formula>"Selecione uma opção:"</formula>
    </cfRule>
  </conditionalFormatting>
  <conditionalFormatting sqref="C205">
    <cfRule type="containsText" dxfId="1410" priority="91" operator="containsText" text="Preencha">
      <formula>NOT(ISERROR(SEARCH("Preencha",C205)))</formula>
    </cfRule>
    <cfRule type="cellIs" dxfId="1409" priority="92" operator="equal">
      <formula>"Selecione uma opção:"</formula>
    </cfRule>
  </conditionalFormatting>
  <conditionalFormatting sqref="G255">
    <cfRule type="containsText" dxfId="1408" priority="83" operator="containsText" text="Preencha">
      <formula>NOT(ISERROR(SEARCH("Preencha",G255)))</formula>
    </cfRule>
    <cfRule type="cellIs" dxfId="1407" priority="84" operator="equal">
      <formula>"Selecione uma opção:"</formula>
    </cfRule>
  </conditionalFormatting>
  <conditionalFormatting sqref="I237:I243">
    <cfRule type="containsText" dxfId="1406" priority="77" operator="containsText" text="Preencha">
      <formula>NOT(ISERROR(SEARCH("Preencha",I237)))</formula>
    </cfRule>
    <cfRule type="cellIs" dxfId="1405" priority="78" operator="equal">
      <formula>"Selecione uma opção:"</formula>
    </cfRule>
  </conditionalFormatting>
  <conditionalFormatting sqref="E236 G236:H236 C237:C243 E237:H238 N236:Q243 G239:H243 E239:F255">
    <cfRule type="containsText" dxfId="1404" priority="81" operator="containsText" text="Preencha">
      <formula>NOT(ISERROR(SEARCH("Preencha",C236)))</formula>
    </cfRule>
    <cfRule type="cellIs" dxfId="1403" priority="82" operator="equal">
      <formula>"Selecione uma opção:"</formula>
    </cfRule>
  </conditionalFormatting>
  <conditionalFormatting sqref="C236 I236">
    <cfRule type="containsText" dxfId="1402" priority="79" operator="containsText" text="Preencha">
      <formula>NOT(ISERROR(SEARCH("Preencha",C236)))</formula>
    </cfRule>
    <cfRule type="cellIs" dxfId="1401" priority="80" operator="equal">
      <formula>"Selecione uma opção:"</formula>
    </cfRule>
  </conditionalFormatting>
  <conditionalFormatting sqref="I244:I254">
    <cfRule type="containsText" dxfId="1400" priority="73" operator="containsText" text="Preencha">
      <formula>NOT(ISERROR(SEARCH("Preencha",I244)))</formula>
    </cfRule>
    <cfRule type="cellIs" dxfId="1399" priority="74" operator="equal">
      <formula>"Selecione uma opção:"</formula>
    </cfRule>
  </conditionalFormatting>
  <conditionalFormatting sqref="G244:H254 N244:Q254 C244:C255">
    <cfRule type="containsText" dxfId="1398" priority="75" operator="containsText" text="Preencha">
      <formula>NOT(ISERROR(SEARCH("Preencha",C244)))</formula>
    </cfRule>
    <cfRule type="cellIs" dxfId="1397" priority="76" operator="equal">
      <formula>"Selecione uma opção:"</formula>
    </cfRule>
  </conditionalFormatting>
  <conditionalFormatting sqref="I264">
    <cfRule type="containsText" dxfId="1396" priority="63" operator="containsText" text="Preencha">
      <formula>NOT(ISERROR(SEARCH("Preencha",I264)))</formula>
    </cfRule>
    <cfRule type="cellIs" dxfId="1395" priority="64" operator="equal">
      <formula>"Selecione uma opção:"</formula>
    </cfRule>
  </conditionalFormatting>
  <conditionalFormatting sqref="N272:Q282">
    <cfRule type="containsText" dxfId="1394" priority="67" operator="containsText" text="Preencha">
      <formula>NOT(ISERROR(SEARCH("Preencha",N272)))</formula>
    </cfRule>
    <cfRule type="cellIs" dxfId="1393" priority="68" operator="equal">
      <formula>"Selecione uma opção:"</formula>
    </cfRule>
  </conditionalFormatting>
  <conditionalFormatting sqref="N264:Q271 C265:C299">
    <cfRule type="containsText" dxfId="1392" priority="71" operator="containsText" text="Preencha">
      <formula>NOT(ISERROR(SEARCH("Preencha",C264)))</formula>
    </cfRule>
    <cfRule type="cellIs" dxfId="1391" priority="72" operator="equal">
      <formula>"Selecione uma opção:"</formula>
    </cfRule>
  </conditionalFormatting>
  <conditionalFormatting sqref="C264">
    <cfRule type="containsText" dxfId="1390" priority="69" operator="containsText" text="Preencha">
      <formula>NOT(ISERROR(SEARCH("Preencha",C264)))</formula>
    </cfRule>
    <cfRule type="cellIs" dxfId="1389" priority="70" operator="equal">
      <formula>"Selecione uma opção:"</formula>
    </cfRule>
  </conditionalFormatting>
  <conditionalFormatting sqref="N283:Q299">
    <cfRule type="containsText" dxfId="1388" priority="65" operator="containsText" text="Preencha">
      <formula>NOT(ISERROR(SEARCH("Preencha",N283)))</formula>
    </cfRule>
    <cfRule type="cellIs" dxfId="1387" priority="66" operator="equal">
      <formula>"Selecione uma opção:"</formula>
    </cfRule>
  </conditionalFormatting>
  <conditionalFormatting sqref="I265:I299">
    <cfRule type="containsText" dxfId="1386" priority="61" operator="containsText" text="Preencha">
      <formula>NOT(ISERROR(SEARCH("Preencha",I265)))</formula>
    </cfRule>
    <cfRule type="cellIs" dxfId="1385" priority="62" operator="equal">
      <formula>"Selecione uma opção:"</formula>
    </cfRule>
  </conditionalFormatting>
  <conditionalFormatting sqref="J300:Q300">
    <cfRule type="containsText" dxfId="1384" priority="59" operator="containsText" text="Preencha">
      <formula>NOT(ISERROR(SEARCH("Preencha",J300)))</formula>
    </cfRule>
    <cfRule type="cellIs" dxfId="1383" priority="60" operator="equal">
      <formula>"Selecione uma opção:"</formula>
    </cfRule>
  </conditionalFormatting>
  <conditionalFormatting sqref="C185:Q185">
    <cfRule type="containsText" dxfId="1382" priority="57" operator="containsText" text="Preencha">
      <formula>NOT(ISERROR(SEARCH("Preencha",C185)))</formula>
    </cfRule>
    <cfRule type="cellIs" dxfId="1381" priority="58" operator="equal">
      <formula>"Selecione uma opção:"</formula>
    </cfRule>
  </conditionalFormatting>
  <conditionalFormatting sqref="C203:Q203">
    <cfRule type="containsText" dxfId="1380" priority="55" operator="containsText" text="Preencha">
      <formula>NOT(ISERROR(SEARCH("Preencha",C203)))</formula>
    </cfRule>
    <cfRule type="cellIs" dxfId="1379" priority="56" operator="equal">
      <formula>"Selecione uma opção:"</formula>
    </cfRule>
  </conditionalFormatting>
  <conditionalFormatting sqref="C231:Q231">
    <cfRule type="containsText" dxfId="1378" priority="53" operator="containsText" text="Preencha">
      <formula>NOT(ISERROR(SEARCH("Preencha",C231)))</formula>
    </cfRule>
    <cfRule type="cellIs" dxfId="1377" priority="54" operator="equal">
      <formula>"Selecione uma opção:"</formula>
    </cfRule>
  </conditionalFormatting>
  <conditionalFormatting sqref="C259:Q259">
    <cfRule type="containsText" dxfId="1376" priority="51" operator="containsText" text="Preencha">
      <formula>NOT(ISERROR(SEARCH("Preencha",C259)))</formula>
    </cfRule>
    <cfRule type="cellIs" dxfId="1375" priority="52" operator="equal">
      <formula>"Selecione uma opção:"</formula>
    </cfRule>
  </conditionalFormatting>
  <conditionalFormatting sqref="C132:C181 E132:H181 K132:P181">
    <cfRule type="containsText" dxfId="1374" priority="49" operator="containsText" text="Preencha">
      <formula>NOT(ISERROR(SEARCH("Preencha",C132)))</formula>
    </cfRule>
    <cfRule type="cellIs" dxfId="1373" priority="50" operator="equal">
      <formula>"Selecione uma opção:"</formula>
    </cfRule>
  </conditionalFormatting>
  <conditionalFormatting sqref="I181">
    <cfRule type="containsText" dxfId="1372" priority="47" operator="containsText" text="Preencha">
      <formula>NOT(ISERROR(SEARCH("Preencha",I181)))</formula>
    </cfRule>
    <cfRule type="cellIs" dxfId="1371" priority="48" operator="equal">
      <formula>"Selecione uma opção:"</formula>
    </cfRule>
  </conditionalFormatting>
  <conditionalFormatting sqref="I132:I180">
    <cfRule type="containsText" dxfId="1370" priority="45" operator="containsText" text="Preencha">
      <formula>NOT(ISERROR(SEARCH("Preencha",I132)))</formula>
    </cfRule>
    <cfRule type="cellIs" dxfId="1369" priority="46" operator="equal">
      <formula>"Selecione uma opção:"</formula>
    </cfRule>
  </conditionalFormatting>
  <conditionalFormatting sqref="Q132:Q181">
    <cfRule type="containsText" dxfId="1368" priority="33" operator="containsText" text="Preencha">
      <formula>NOT(ISERROR(SEARCH("Preencha",Q132)))</formula>
    </cfRule>
    <cfRule type="cellIs" dxfId="1367" priority="34" operator="equal">
      <formula>"Selecione uma opção:"</formula>
    </cfRule>
  </conditionalFormatting>
  <conditionalFormatting sqref="C65:Q65">
    <cfRule type="containsText" dxfId="1366" priority="31" operator="containsText" text="Preencha">
      <formula>NOT(ISERROR(SEARCH("Preencha",C65)))</formula>
    </cfRule>
    <cfRule type="cellIs" dxfId="1365" priority="32" operator="equal">
      <formula>"Selecione uma opção:"</formula>
    </cfRule>
  </conditionalFormatting>
  <conditionalFormatting sqref="E39">
    <cfRule type="containsText" dxfId="1364" priority="29" operator="containsText" text="Preencha">
      <formula>NOT(ISERROR(SEARCH("Preencha",E39)))</formula>
    </cfRule>
    <cfRule type="cellIs" dxfId="1363" priority="30" operator="equal">
      <formula>"Selecione uma opção:"</formula>
    </cfRule>
  </conditionalFormatting>
  <conditionalFormatting sqref="C40:E64">
    <cfRule type="containsText" dxfId="1362" priority="27" operator="containsText" text="Preencha">
      <formula>NOT(ISERROR(SEARCH("Preencha",C40)))</formula>
    </cfRule>
    <cfRule type="cellIs" dxfId="1361" priority="28" operator="equal">
      <formula>"Selecione uma opção:"</formula>
    </cfRule>
  </conditionalFormatting>
  <conditionalFormatting sqref="C40:C64 I40:I64">
    <cfRule type="containsText" dxfId="1360" priority="25" operator="containsText" text="Preencha">
      <formula>NOT(ISERROR(SEARCH("Preencha",C40)))</formula>
    </cfRule>
    <cfRule type="cellIs" dxfId="1359" priority="26" operator="equal">
      <formula>"Selecione uma opção:"</formula>
    </cfRule>
  </conditionalFormatting>
  <conditionalFormatting sqref="F40:F64">
    <cfRule type="containsText" dxfId="1358" priority="23" operator="containsText" text="Preencha">
      <formula>NOT(ISERROR(SEARCH("Preencha",F40)))</formula>
    </cfRule>
    <cfRule type="cellIs" dxfId="1357" priority="24" operator="equal">
      <formula>"Selecione uma opção:"</formula>
    </cfRule>
  </conditionalFormatting>
  <conditionalFormatting sqref="J40:J64">
    <cfRule type="containsText" dxfId="1356" priority="21" operator="containsText" text="Preencha">
      <formula>NOT(ISERROR(SEARCH("Preencha",J40)))</formula>
    </cfRule>
    <cfRule type="cellIs" dxfId="1355" priority="22" operator="equal">
      <formula>"Selecione uma opção:"</formula>
    </cfRule>
  </conditionalFormatting>
  <conditionalFormatting sqref="J40:J64">
    <cfRule type="cellIs" dxfId="1354" priority="20" operator="equal">
      <formula>0</formula>
    </cfRule>
  </conditionalFormatting>
  <conditionalFormatting sqref="J38:Q38">
    <cfRule type="containsText" dxfId="1353" priority="18" operator="containsText" text="Preencha">
      <formula>NOT(ISERROR(SEARCH("Preencha",J38)))</formula>
    </cfRule>
    <cfRule type="cellIs" dxfId="1352" priority="19" operator="equal">
      <formula>"Selecione uma opção:"</formula>
    </cfRule>
  </conditionalFormatting>
  <conditionalFormatting sqref="C15:E37">
    <cfRule type="containsText" dxfId="1351" priority="16" operator="containsText" text="Preencha">
      <formula>NOT(ISERROR(SEARCH("Preencha",C15)))</formula>
    </cfRule>
    <cfRule type="cellIs" dxfId="1350" priority="17" operator="equal">
      <formula>"Selecione uma opção:"</formula>
    </cfRule>
  </conditionalFormatting>
  <conditionalFormatting sqref="F15 I15 C15">
    <cfRule type="containsText" dxfId="1349" priority="14" operator="containsText" text="Preencha">
      <formula>NOT(ISERROR(SEARCH("Preencha",C15)))</formula>
    </cfRule>
    <cfRule type="cellIs" dxfId="1348" priority="15" operator="equal">
      <formula>"Selecione uma opção:"</formula>
    </cfRule>
  </conditionalFormatting>
  <conditionalFormatting sqref="I16:I37 C16:C37">
    <cfRule type="containsText" dxfId="1347" priority="12" operator="containsText" text="Preencha">
      <formula>NOT(ISERROR(SEARCH("Preencha",C16)))</formula>
    </cfRule>
    <cfRule type="cellIs" dxfId="1346" priority="13" operator="equal">
      <formula>"Selecione uma opção:"</formula>
    </cfRule>
  </conditionalFormatting>
  <conditionalFormatting sqref="F16:F37">
    <cfRule type="containsText" dxfId="1345" priority="10" operator="containsText" text="Preencha">
      <formula>NOT(ISERROR(SEARCH("Preencha",F16)))</formula>
    </cfRule>
    <cfRule type="cellIs" dxfId="1344" priority="11" operator="equal">
      <formula>"Selecione uma opção:"</formula>
    </cfRule>
  </conditionalFormatting>
  <conditionalFormatting sqref="J15">
    <cfRule type="containsText" dxfId="1343" priority="8" operator="containsText" text="Preencha">
      <formula>NOT(ISERROR(SEARCH("Preencha",J15)))</formula>
    </cfRule>
    <cfRule type="cellIs" dxfId="1342" priority="9" operator="equal">
      <formula>"Selecione uma opção:"</formula>
    </cfRule>
  </conditionalFormatting>
  <conditionalFormatting sqref="J16:J37">
    <cfRule type="containsText" dxfId="1341" priority="6" operator="containsText" text="Preencha">
      <formula>NOT(ISERROR(SEARCH("Preencha",J16)))</formula>
    </cfRule>
    <cfRule type="cellIs" dxfId="1340" priority="7" operator="equal">
      <formula>"Selecione uma opção:"</formula>
    </cfRule>
  </conditionalFormatting>
  <conditionalFormatting sqref="J15:J37">
    <cfRule type="cellIs" dxfId="1339" priority="5" operator="equal">
      <formula>0</formula>
    </cfRule>
  </conditionalFormatting>
  <conditionalFormatting sqref="J15">
    <cfRule type="containsText" dxfId="1338" priority="3" operator="containsText" text="Preencha">
      <formula>NOT(ISERROR(SEARCH("Preencha",J15)))</formula>
    </cfRule>
    <cfRule type="cellIs" dxfId="1337" priority="4" operator="equal">
      <formula>"Selecione uma opção:"</formula>
    </cfRule>
  </conditionalFormatting>
  <conditionalFormatting sqref="J15">
    <cfRule type="containsText" dxfId="1336" priority="1" operator="containsText" text="Preencha">
      <formula>NOT(ISERROR(SEARCH("Preencha",J15)))</formula>
    </cfRule>
    <cfRule type="cellIs" dxfId="1335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8F3C8884-DB59-46BD-9F96-98F5E2ACF370}">
      <formula1>0</formula1>
      <formula2>1000</formula2>
    </dataValidation>
    <dataValidation type="list" allowBlank="1" showInputMessage="1" showErrorMessage="1" sqref="H40:H64" xr:uid="{40DD5F44-8899-4461-AEB8-ECBEA806240C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ED72C0F-6597-4F07-A9BE-D4C9A587A3C5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6F610F44-0CA7-4841-9B0E-7148A74AE45A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87ECAAD9-3ECC-4A2C-BC73-EBF12584913E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3" tint="0.59999389629810485"/>
  </sheetPr>
  <dimension ref="B1:V606"/>
  <sheetViews>
    <sheetView showGridLines="0" topLeftCell="A20" zoomScale="85" zoomScaleNormal="85" workbookViewId="0">
      <selection activeCell="Q65" sqref="Q15:Q65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74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74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74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74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74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74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74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74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74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74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74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74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74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74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74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74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74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74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74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74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74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74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74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74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74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74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74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74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74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74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74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74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74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74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74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74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74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74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74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74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74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74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74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74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74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74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74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74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266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255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74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74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74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74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74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74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74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74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74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74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74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74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74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74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74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74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74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74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74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74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74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74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74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74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74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74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74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74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74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74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74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74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74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74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74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74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74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74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74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74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74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74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74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74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74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74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74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74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74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266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118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334" priority="358" operator="containsText" text="Preencha">
      <formula>NOT(ISERROR(SEARCH("Preencha",B1)))</formula>
    </cfRule>
    <cfRule type="cellIs" dxfId="1333" priority="359" operator="equal">
      <formula>"Selecione uma opção:"</formula>
    </cfRule>
  </conditionalFormatting>
  <conditionalFormatting sqref="C9:Q9">
    <cfRule type="containsText" dxfId="1332" priority="356" operator="containsText" text="Preencha">
      <formula>NOT(ISERROR(SEARCH("Preencha",C9)))</formula>
    </cfRule>
    <cfRule type="cellIs" dxfId="1331" priority="357" operator="equal">
      <formula>"Selecione uma opção:"</formula>
    </cfRule>
  </conditionalFormatting>
  <conditionalFormatting sqref="B3 R3:U3 B4:U8">
    <cfRule type="containsText" dxfId="1330" priority="354" operator="containsText" text="Preencha">
      <formula>NOT(ISERROR(SEARCH("Preencha",B3)))</formula>
    </cfRule>
    <cfRule type="cellIs" dxfId="1329" priority="355" operator="equal">
      <formula>"Selecione uma opção:"</formula>
    </cfRule>
  </conditionalFormatting>
  <conditionalFormatting sqref="C3:Q3">
    <cfRule type="containsText" dxfId="1328" priority="352" operator="containsText" text="Preencha">
      <formula>NOT(ISERROR(SEARCH("Preencha",C3)))</formula>
    </cfRule>
    <cfRule type="cellIs" dxfId="1327" priority="353" operator="equal">
      <formula>"Selecione uma opção:"</formula>
    </cfRule>
  </conditionalFormatting>
  <conditionalFormatting sqref="I38 C38">
    <cfRule type="containsText" dxfId="1326" priority="344" operator="containsText" text="Preencha">
      <formula>NOT(ISERROR(SEARCH("Preencha",C38)))</formula>
    </cfRule>
    <cfRule type="cellIs" dxfId="1325" priority="345" operator="equal">
      <formula>"Selecione uma opção:"</formula>
    </cfRule>
  </conditionalFormatting>
  <conditionalFormatting sqref="B130 B125 B129:R129 R130 R125:U125 R127:U128 B127:B128">
    <cfRule type="containsText" dxfId="1324" priority="348" operator="containsText" text="Preencha">
      <formula>NOT(ISERROR(SEARCH("Preencha",B125)))</formula>
    </cfRule>
    <cfRule type="cellIs" dxfId="1323" priority="349" operator="equal">
      <formula>"Selecione uma opção:"</formula>
    </cfRule>
  </conditionalFormatting>
  <conditionalFormatting sqref="I122 B123:U124">
    <cfRule type="containsText" dxfId="1322" priority="342" operator="containsText" text="Preencha">
      <formula>NOT(ISERROR(SEARCH("Preencha",B122)))</formula>
    </cfRule>
    <cfRule type="cellIs" dxfId="1321" priority="343" operator="equal">
      <formula>"Selecione uma opção:"</formula>
    </cfRule>
  </conditionalFormatting>
  <conditionalFormatting sqref="C125:Q125">
    <cfRule type="containsText" dxfId="1320" priority="346" operator="containsText" text="Preencha">
      <formula>NOT(ISERROR(SEARCH("Preencha",C125)))</formula>
    </cfRule>
    <cfRule type="cellIs" dxfId="1319" priority="347" operator="equal">
      <formula>"Selecione uma opção:"</formula>
    </cfRule>
  </conditionalFormatting>
  <conditionalFormatting sqref="C67:Q67">
    <cfRule type="containsText" dxfId="1318" priority="338" operator="containsText" text="Preencha">
      <formula>NOT(ISERROR(SEARCH("Preencha",C67)))</formula>
    </cfRule>
    <cfRule type="cellIs" dxfId="1317" priority="339" operator="equal">
      <formula>"Selecione uma opção:"</formula>
    </cfRule>
  </conditionalFormatting>
  <conditionalFormatting sqref="B67 B71:R71 B70 R72 B72 R67:U67 B68:U68 R70:U70">
    <cfRule type="containsText" dxfId="1316" priority="340" operator="containsText" text="Preencha">
      <formula>NOT(ISERROR(SEARCH("Preencha",B67)))</formula>
    </cfRule>
    <cfRule type="cellIs" dxfId="1315" priority="341" operator="equal">
      <formula>"Selecione uma opção:"</formula>
    </cfRule>
  </conditionalFormatting>
  <conditionalFormatting sqref="B184 R184:U184 R186:U187 B186:B189 R188:R189">
    <cfRule type="containsText" dxfId="1314" priority="336" operator="containsText" text="Preencha">
      <formula>NOT(ISERROR(SEARCH("Preencha",B184)))</formula>
    </cfRule>
    <cfRule type="cellIs" dxfId="1313" priority="337" operator="equal">
      <formula>"Selecione uma opção:"</formula>
    </cfRule>
  </conditionalFormatting>
  <conditionalFormatting sqref="B208">
    <cfRule type="containsText" dxfId="1312" priority="332" operator="containsText" text="Preencha">
      <formula>NOT(ISERROR(SEARCH("Preencha",B208)))</formula>
    </cfRule>
    <cfRule type="cellIs" dxfId="1311" priority="333" operator="equal">
      <formula>"Selecione uma opção:"</formula>
    </cfRule>
  </conditionalFormatting>
  <conditionalFormatting sqref="R208:R227 B228:B229 R228:U229">
    <cfRule type="containsText" dxfId="1310" priority="330" operator="containsText" text="Preencha">
      <formula>NOT(ISERROR(SEARCH("Preencha",B208)))</formula>
    </cfRule>
    <cfRule type="cellIs" dxfId="1309" priority="331" operator="equal">
      <formula>"Selecione uma opção:"</formula>
    </cfRule>
  </conditionalFormatting>
  <conditionalFormatting sqref="B202 B204:B207 R202:V202 R204:V205 R206:R207">
    <cfRule type="containsText" dxfId="1308" priority="328" operator="containsText" text="Preencha">
      <formula>NOT(ISERROR(SEARCH("Preencha",B202)))</formula>
    </cfRule>
    <cfRule type="cellIs" dxfId="1307" priority="329" operator="equal">
      <formula>"Selecione uma opção:"</formula>
    </cfRule>
  </conditionalFormatting>
  <conditionalFormatting sqref="B237:B255">
    <cfRule type="containsText" dxfId="1306" priority="322" operator="containsText" text="Preencha">
      <formula>NOT(ISERROR(SEARCH("Preencha",B237)))</formula>
    </cfRule>
    <cfRule type="cellIs" dxfId="1305" priority="323" operator="equal">
      <formula>"Selecione uma opção:"</formula>
    </cfRule>
  </conditionalFormatting>
  <conditionalFormatting sqref="B236">
    <cfRule type="containsText" dxfId="1304" priority="320" operator="containsText" text="Preencha">
      <formula>NOT(ISERROR(SEARCH("Preencha",B236)))</formula>
    </cfRule>
    <cfRule type="cellIs" dxfId="1303" priority="321" operator="equal">
      <formula>"Selecione uma opção:"</formula>
    </cfRule>
  </conditionalFormatting>
  <conditionalFormatting sqref="B256 R236:R256 U256:V256">
    <cfRule type="containsText" dxfId="1302" priority="318" operator="containsText" text="Preencha">
      <formula>NOT(ISERROR(SEARCH("Preencha",B236)))</formula>
    </cfRule>
    <cfRule type="cellIs" dxfId="1301" priority="319" operator="equal">
      <formula>"Selecione uma opção:"</formula>
    </cfRule>
  </conditionalFormatting>
  <conditionalFormatting sqref="B230 R230:U230 R232:U233 B232:B235 R234:R235">
    <cfRule type="containsText" dxfId="1300" priority="316" operator="containsText" text="Preencha">
      <formula>NOT(ISERROR(SEARCH("Preencha",B230)))</formula>
    </cfRule>
    <cfRule type="cellIs" dxfId="1299" priority="317" operator="equal">
      <formula>"Selecione uma opção:"</formula>
    </cfRule>
  </conditionalFormatting>
  <conditionalFormatting sqref="V230 V232:V235">
    <cfRule type="containsText" dxfId="1298" priority="280" operator="containsText" text="Preencha">
      <formula>NOT(ISERROR(SEARCH("Preencha",V230)))</formula>
    </cfRule>
    <cfRule type="cellIs" dxfId="1297" priority="281" operator="equal">
      <formula>"Selecione uma opção:"</formula>
    </cfRule>
  </conditionalFormatting>
  <conditionalFormatting sqref="B69 R69:U69">
    <cfRule type="containsText" dxfId="1296" priority="302" operator="containsText" text="Preencha">
      <formula>NOT(ISERROR(SEARCH("Preencha",B69)))</formula>
    </cfRule>
    <cfRule type="cellIs" dxfId="1295" priority="303" operator="equal">
      <formula>"Selecione uma opção:"</formula>
    </cfRule>
  </conditionalFormatting>
  <conditionalFormatting sqref="I74:I121">
    <cfRule type="containsText" dxfId="1294" priority="300" operator="containsText" text="Preencha">
      <formula>NOT(ISERROR(SEARCH("Preencha",I74)))</formula>
    </cfRule>
    <cfRule type="cellIs" dxfId="1293" priority="301" operator="equal">
      <formula>"Selecione uma opção:"</formula>
    </cfRule>
  </conditionalFormatting>
  <conditionalFormatting sqref="B265:B299">
    <cfRule type="containsText" dxfId="1292" priority="312" operator="containsText" text="Preencha">
      <formula>NOT(ISERROR(SEARCH("Preencha",B265)))</formula>
    </cfRule>
    <cfRule type="cellIs" dxfId="1291" priority="313" operator="equal">
      <formula>"Selecione uma opção:"</formula>
    </cfRule>
  </conditionalFormatting>
  <conditionalFormatting sqref="B264">
    <cfRule type="containsText" dxfId="1290" priority="310" operator="containsText" text="Preencha">
      <formula>NOT(ISERROR(SEARCH("Preencha",B264)))</formula>
    </cfRule>
    <cfRule type="cellIs" dxfId="1289" priority="311" operator="equal">
      <formula>"Selecione uma opção:"</formula>
    </cfRule>
  </conditionalFormatting>
  <conditionalFormatting sqref="B300 R264:R300 U300:V300">
    <cfRule type="containsText" dxfId="1288" priority="308" operator="containsText" text="Preencha">
      <formula>NOT(ISERROR(SEARCH("Preencha",B264)))</formula>
    </cfRule>
    <cfRule type="cellIs" dxfId="1287" priority="309" operator="equal">
      <formula>"Selecione uma opção:"</formula>
    </cfRule>
  </conditionalFormatting>
  <conditionalFormatting sqref="B258 R258:V258 R260:V261 B260:B263 R262:R263">
    <cfRule type="containsText" dxfId="1286" priority="306" operator="containsText" text="Preencha">
      <formula>NOT(ISERROR(SEARCH("Preencha",B258)))</formula>
    </cfRule>
    <cfRule type="cellIs" dxfId="1285" priority="307" operator="equal">
      <formula>"Selecione uma opção:"</formula>
    </cfRule>
  </conditionalFormatting>
  <conditionalFormatting sqref="V208:V229">
    <cfRule type="containsText" dxfId="1284" priority="286" operator="containsText" text="Preencha">
      <formula>NOT(ISERROR(SEARCH("Preencha",V208)))</formula>
    </cfRule>
    <cfRule type="cellIs" dxfId="1283" priority="287" operator="equal">
      <formula>"Selecione uma opção:"</formula>
    </cfRule>
  </conditionalFormatting>
  <conditionalFormatting sqref="V236:V255">
    <cfRule type="containsText" dxfId="1282" priority="282" operator="containsText" text="Preencha">
      <formula>NOT(ISERROR(SEARCH("Preencha",V236)))</formula>
    </cfRule>
    <cfRule type="cellIs" dxfId="1281" priority="283" operator="equal">
      <formula>"Selecione uma opção:"</formula>
    </cfRule>
  </conditionalFormatting>
  <conditionalFormatting sqref="V1:V2 V190:V199 V383:V606 V73:V122">
    <cfRule type="containsText" dxfId="1280" priority="298" operator="containsText" text="Preencha">
      <formula>NOT(ISERROR(SEARCH("Preencha",V1)))</formula>
    </cfRule>
    <cfRule type="cellIs" dxfId="1279" priority="299" operator="equal">
      <formula>"Selecione uma opção:"</formula>
    </cfRule>
  </conditionalFormatting>
  <conditionalFormatting sqref="V3:V8">
    <cfRule type="containsText" dxfId="1278" priority="296" operator="containsText" text="Preencha">
      <formula>NOT(ISERROR(SEARCH("Preencha",V3)))</formula>
    </cfRule>
    <cfRule type="cellIs" dxfId="1277" priority="297" operator="equal">
      <formula>"Selecione uma opção:"</formula>
    </cfRule>
  </conditionalFormatting>
  <conditionalFormatting sqref="V125 V127:V130">
    <cfRule type="containsText" dxfId="1276" priority="294" operator="containsText" text="Preencha">
      <formula>NOT(ISERROR(SEARCH("Preencha",V125)))</formula>
    </cfRule>
    <cfRule type="cellIs" dxfId="1275" priority="295" operator="equal">
      <formula>"Selecione uma opção:"</formula>
    </cfRule>
  </conditionalFormatting>
  <conditionalFormatting sqref="V123:V124">
    <cfRule type="containsText" dxfId="1274" priority="292" operator="containsText" text="Preencha">
      <formula>NOT(ISERROR(SEARCH("Preencha",V123)))</formula>
    </cfRule>
    <cfRule type="cellIs" dxfId="1273" priority="293" operator="equal">
      <formula>"Selecione uma opção:"</formula>
    </cfRule>
  </conditionalFormatting>
  <conditionalFormatting sqref="V67:V68 V70:V72">
    <cfRule type="containsText" dxfId="1272" priority="290" operator="containsText" text="Preencha">
      <formula>NOT(ISERROR(SEARCH("Preencha",V67)))</formula>
    </cfRule>
    <cfRule type="cellIs" dxfId="1271" priority="291" operator="equal">
      <formula>"Selecione uma opção:"</formula>
    </cfRule>
  </conditionalFormatting>
  <conditionalFormatting sqref="V184 V186:V189">
    <cfRule type="containsText" dxfId="1270" priority="288" operator="containsText" text="Preencha">
      <formula>NOT(ISERROR(SEARCH("Preencha",V184)))</formula>
    </cfRule>
    <cfRule type="cellIs" dxfId="1269" priority="289" operator="equal">
      <formula>"Selecione uma opção:"</formula>
    </cfRule>
  </conditionalFormatting>
  <conditionalFormatting sqref="V206:V207">
    <cfRule type="containsText" dxfId="1268" priority="284" operator="containsText" text="Preencha">
      <formula>NOT(ISERROR(SEARCH("Preencha",V206)))</formula>
    </cfRule>
    <cfRule type="cellIs" dxfId="1267" priority="285" operator="equal">
      <formula>"Selecione uma opção:"</formula>
    </cfRule>
  </conditionalFormatting>
  <conditionalFormatting sqref="V264:V299">
    <cfRule type="containsText" dxfId="1266" priority="278" operator="containsText" text="Preencha">
      <formula>NOT(ISERROR(SEARCH("Preencha",V264)))</formula>
    </cfRule>
    <cfRule type="cellIs" dxfId="1265" priority="279" operator="equal">
      <formula>"Selecione uma opção:"</formula>
    </cfRule>
  </conditionalFormatting>
  <conditionalFormatting sqref="V69">
    <cfRule type="containsText" dxfId="1264" priority="276" operator="containsText" text="Preencha">
      <formula>NOT(ISERROR(SEARCH("Preencha",V69)))</formula>
    </cfRule>
    <cfRule type="cellIs" dxfId="1263" priority="277" operator="equal">
      <formula>"Selecione uma opção:"</formula>
    </cfRule>
  </conditionalFormatting>
  <conditionalFormatting sqref="S73:S122">
    <cfRule type="containsText" dxfId="1262" priority="274" operator="containsText" text="Preencha">
      <formula>NOT(ISERROR(SEARCH("Preencha",S73)))</formula>
    </cfRule>
    <cfRule type="cellIs" dxfId="1261" priority="275" operator="equal">
      <formula>"Selecione uma opção:"</formula>
    </cfRule>
  </conditionalFormatting>
  <conditionalFormatting sqref="U73:U122">
    <cfRule type="containsText" dxfId="1260" priority="272" operator="containsText" text="Preencha">
      <formula>NOT(ISERROR(SEARCH("Preencha",U73)))</formula>
    </cfRule>
    <cfRule type="cellIs" dxfId="1259" priority="273" operator="equal">
      <formula>"Selecione uma opção:"</formula>
    </cfRule>
  </conditionalFormatting>
  <conditionalFormatting sqref="T73:T122">
    <cfRule type="containsText" dxfId="1258" priority="270" operator="containsText" text="Preencha">
      <formula>NOT(ISERROR(SEARCH("Preencha",T73)))</formula>
    </cfRule>
    <cfRule type="cellIs" dxfId="1257" priority="271" operator="equal">
      <formula>"Selecione uma opção:"</formula>
    </cfRule>
  </conditionalFormatting>
  <conditionalFormatting sqref="S15:S64">
    <cfRule type="containsText" dxfId="1256" priority="268" operator="containsText" text="Preencha">
      <formula>NOT(ISERROR(SEARCH("Preencha",S15)))</formula>
    </cfRule>
    <cfRule type="cellIs" dxfId="1255" priority="269" operator="equal">
      <formula>"Selecione uma opção:"</formula>
    </cfRule>
  </conditionalFormatting>
  <conditionalFormatting sqref="U15:U64">
    <cfRule type="containsText" dxfId="1254" priority="266" operator="containsText" text="Preencha">
      <formula>NOT(ISERROR(SEARCH("Preencha",U15)))</formula>
    </cfRule>
    <cfRule type="cellIs" dxfId="1253" priority="267" operator="equal">
      <formula>"Selecione uma opção:"</formula>
    </cfRule>
  </conditionalFormatting>
  <conditionalFormatting sqref="T15:T64">
    <cfRule type="containsText" dxfId="1252" priority="264" operator="containsText" text="Preencha">
      <formula>NOT(ISERROR(SEARCH("Preencha",T15)))</formula>
    </cfRule>
    <cfRule type="cellIs" dxfId="1251" priority="265" operator="equal">
      <formula>"Selecione uma opção:"</formula>
    </cfRule>
  </conditionalFormatting>
  <conditionalFormatting sqref="S190:S199">
    <cfRule type="containsText" dxfId="1250" priority="262" operator="containsText" text="Preencha">
      <formula>NOT(ISERROR(SEARCH("Preencha",S190)))</formula>
    </cfRule>
    <cfRule type="cellIs" dxfId="1249" priority="263" operator="equal">
      <formula>"Selecione uma opção:"</formula>
    </cfRule>
  </conditionalFormatting>
  <conditionalFormatting sqref="U190:U199">
    <cfRule type="containsText" dxfId="1248" priority="260" operator="containsText" text="Preencha">
      <formula>NOT(ISERROR(SEARCH("Preencha",U190)))</formula>
    </cfRule>
    <cfRule type="cellIs" dxfId="1247" priority="261" operator="equal">
      <formula>"Selecione uma opção:"</formula>
    </cfRule>
  </conditionalFormatting>
  <conditionalFormatting sqref="T190:T199">
    <cfRule type="containsText" dxfId="1246" priority="258" operator="containsText" text="Preencha">
      <formula>NOT(ISERROR(SEARCH("Preencha",T190)))</formula>
    </cfRule>
    <cfRule type="cellIs" dxfId="1245" priority="259" operator="equal">
      <formula>"Selecione uma opção:"</formula>
    </cfRule>
  </conditionalFormatting>
  <conditionalFormatting sqref="S208:S227">
    <cfRule type="containsText" dxfId="1244" priority="256" operator="containsText" text="Preencha">
      <formula>NOT(ISERROR(SEARCH("Preencha",S208)))</formula>
    </cfRule>
    <cfRule type="cellIs" dxfId="1243" priority="257" operator="equal">
      <formula>"Selecione uma opção:"</formula>
    </cfRule>
  </conditionalFormatting>
  <conditionalFormatting sqref="U208:U227">
    <cfRule type="containsText" dxfId="1242" priority="254" operator="containsText" text="Preencha">
      <formula>NOT(ISERROR(SEARCH("Preencha",U208)))</formula>
    </cfRule>
    <cfRule type="cellIs" dxfId="1241" priority="255" operator="equal">
      <formula>"Selecione uma opção:"</formula>
    </cfRule>
  </conditionalFormatting>
  <conditionalFormatting sqref="T208:T227">
    <cfRule type="containsText" dxfId="1240" priority="252" operator="containsText" text="Preencha">
      <formula>NOT(ISERROR(SEARCH("Preencha",T208)))</formula>
    </cfRule>
    <cfRule type="cellIs" dxfId="1239" priority="253" operator="equal">
      <formula>"Selecione uma opção:"</formula>
    </cfRule>
  </conditionalFormatting>
  <conditionalFormatting sqref="S236:S255">
    <cfRule type="containsText" dxfId="1238" priority="250" operator="containsText" text="Preencha">
      <formula>NOT(ISERROR(SEARCH("Preencha",S236)))</formula>
    </cfRule>
    <cfRule type="cellIs" dxfId="1237" priority="251" operator="equal">
      <formula>"Selecione uma opção:"</formula>
    </cfRule>
  </conditionalFormatting>
  <conditionalFormatting sqref="U236:U255">
    <cfRule type="containsText" dxfId="1236" priority="248" operator="containsText" text="Preencha">
      <formula>NOT(ISERROR(SEARCH("Preencha",U236)))</formula>
    </cfRule>
    <cfRule type="cellIs" dxfId="1235" priority="249" operator="equal">
      <formula>"Selecione uma opção:"</formula>
    </cfRule>
  </conditionalFormatting>
  <conditionalFormatting sqref="T236:T255">
    <cfRule type="containsText" dxfId="1234" priority="246" operator="containsText" text="Preencha">
      <formula>NOT(ISERROR(SEARCH("Preencha",T236)))</formula>
    </cfRule>
    <cfRule type="cellIs" dxfId="1233" priority="247" operator="equal">
      <formula>"Selecione uma opção:"</formula>
    </cfRule>
  </conditionalFormatting>
  <conditionalFormatting sqref="S264:S299">
    <cfRule type="containsText" dxfId="1232" priority="244" operator="containsText" text="Preencha">
      <formula>NOT(ISERROR(SEARCH("Preencha",S264)))</formula>
    </cfRule>
    <cfRule type="cellIs" dxfId="1231" priority="245" operator="equal">
      <formula>"Selecione uma opção:"</formula>
    </cfRule>
  </conditionalFormatting>
  <conditionalFormatting sqref="U264:U299">
    <cfRule type="containsText" dxfId="1230" priority="242" operator="containsText" text="Preencha">
      <formula>NOT(ISERROR(SEARCH("Preencha",U264)))</formula>
    </cfRule>
    <cfRule type="cellIs" dxfId="1229" priority="243" operator="equal">
      <formula>"Selecione uma opção:"</formula>
    </cfRule>
  </conditionalFormatting>
  <conditionalFormatting sqref="T264:T299">
    <cfRule type="containsText" dxfId="1228" priority="240" operator="containsText" text="Preencha">
      <formula>NOT(ISERROR(SEARCH("Preencha",T264)))</formula>
    </cfRule>
    <cfRule type="cellIs" dxfId="1227" priority="241" operator="equal">
      <formula>"Selecione uma opção:"</formula>
    </cfRule>
  </conditionalFormatting>
  <conditionalFormatting sqref="C70 C69:Q69">
    <cfRule type="containsText" dxfId="1226" priority="238" operator="containsText" text="Preencha">
      <formula>NOT(ISERROR(SEARCH("Preencha",C69)))</formula>
    </cfRule>
    <cfRule type="cellIs" dxfId="1225" priority="239" operator="equal">
      <formula>"Selecione uma opção:"</formula>
    </cfRule>
  </conditionalFormatting>
  <conditionalFormatting sqref="C128 C127:Q127">
    <cfRule type="containsText" dxfId="1224" priority="236" operator="containsText" text="Preencha">
      <formula>NOT(ISERROR(SEARCH("Preencha",C127)))</formula>
    </cfRule>
    <cfRule type="cellIs" dxfId="1223" priority="237" operator="equal">
      <formula>"Selecione uma opção:"</formula>
    </cfRule>
  </conditionalFormatting>
  <conditionalFormatting sqref="C131 E131:Q131">
    <cfRule type="containsText" dxfId="1222" priority="218" operator="containsText" text="Preencha">
      <formula>NOT(ISERROR(SEARCH("Preencha",C131)))</formula>
    </cfRule>
    <cfRule type="cellIs" dxfId="1221" priority="219" operator="equal">
      <formula>"Selecione uma opção:"</formula>
    </cfRule>
  </conditionalFormatting>
  <conditionalFormatting sqref="C73 E73:Q73">
    <cfRule type="containsText" dxfId="1220" priority="220" operator="containsText" text="Preencha">
      <formula>NOT(ISERROR(SEARCH("Preencha",C73)))</formula>
    </cfRule>
    <cfRule type="cellIs" dxfId="1219" priority="221" operator="equal">
      <formula>"Selecione uma opção:"</formula>
    </cfRule>
  </conditionalFormatting>
  <conditionalFormatting sqref="F38">
    <cfRule type="containsText" dxfId="1218" priority="176" operator="containsText" text="Preencha">
      <formula>NOT(ISERROR(SEARCH("Preencha",F38)))</formula>
    </cfRule>
    <cfRule type="cellIs" dxfId="1217" priority="177" operator="equal">
      <formula>"Selecione uma opção:"</formula>
    </cfRule>
  </conditionalFormatting>
  <conditionalFormatting sqref="B126:U126">
    <cfRule type="containsText" dxfId="1216" priority="174" operator="containsText" text="Preencha">
      <formula>NOT(ISERROR(SEARCH("Preencha",B126)))</formula>
    </cfRule>
    <cfRule type="cellIs" dxfId="1215" priority="175" operator="equal">
      <formula>"Selecione uma opção:"</formula>
    </cfRule>
  </conditionalFormatting>
  <conditionalFormatting sqref="V126">
    <cfRule type="containsText" dxfId="1214" priority="172" operator="containsText" text="Preencha">
      <formula>NOT(ISERROR(SEARCH("Preencha",V126)))</formula>
    </cfRule>
    <cfRule type="cellIs" dxfId="1213" priority="173" operator="equal">
      <formula>"Selecione uma opção:"</formula>
    </cfRule>
  </conditionalFormatting>
  <conditionalFormatting sqref="B185 R185:U185">
    <cfRule type="containsText" dxfId="1212" priority="170" operator="containsText" text="Preencha">
      <formula>NOT(ISERROR(SEARCH("Preencha",B185)))</formula>
    </cfRule>
    <cfRule type="cellIs" dxfId="1211" priority="171" operator="equal">
      <formula>"Selecione uma opção:"</formula>
    </cfRule>
  </conditionalFormatting>
  <conditionalFormatting sqref="V185">
    <cfRule type="containsText" dxfId="1210" priority="168" operator="containsText" text="Preencha">
      <formula>NOT(ISERROR(SEARCH("Preencha",V185)))</formula>
    </cfRule>
    <cfRule type="cellIs" dxfId="1209" priority="169" operator="equal">
      <formula>"Selecione uma opção:"</formula>
    </cfRule>
  </conditionalFormatting>
  <conditionalFormatting sqref="B203 R203:V203">
    <cfRule type="containsText" dxfId="1208" priority="166" operator="containsText" text="Preencha">
      <formula>NOT(ISERROR(SEARCH("Preencha",B203)))</formula>
    </cfRule>
    <cfRule type="cellIs" dxfId="1207" priority="167" operator="equal">
      <formula>"Selecione uma opção:"</formula>
    </cfRule>
  </conditionalFormatting>
  <conditionalFormatting sqref="B231 R231:V231">
    <cfRule type="containsText" dxfId="1206" priority="164" operator="containsText" text="Preencha">
      <formula>NOT(ISERROR(SEARCH("Preencha",B231)))</formula>
    </cfRule>
    <cfRule type="cellIs" dxfId="1205" priority="165" operator="equal">
      <formula>"Selecione uma opção:"</formula>
    </cfRule>
  </conditionalFormatting>
  <conditionalFormatting sqref="B259 R259:V259">
    <cfRule type="containsText" dxfId="1204" priority="162" operator="containsText" text="Preencha">
      <formula>NOT(ISERROR(SEARCH("Preencha",B259)))</formula>
    </cfRule>
    <cfRule type="cellIs" dxfId="1203" priority="163" operator="equal">
      <formula>"Selecione uma opção:"</formula>
    </cfRule>
  </conditionalFormatting>
  <conditionalFormatting sqref="S300:T300">
    <cfRule type="containsText" dxfId="1202" priority="149" operator="containsText" text="Preencha">
      <formula>NOT(ISERROR(SEARCH("Preencha",S300)))</formula>
    </cfRule>
    <cfRule type="cellIs" dxfId="1201" priority="150" operator="equal">
      <formula>"Selecione uma opção:"</formula>
    </cfRule>
  </conditionalFormatting>
  <conditionalFormatting sqref="S256:T256">
    <cfRule type="containsText" dxfId="1200" priority="147" operator="containsText" text="Preencha">
      <formula>NOT(ISERROR(SEARCH("Preencha",S256)))</formula>
    </cfRule>
    <cfRule type="cellIs" dxfId="1199" priority="148" operator="equal">
      <formula>"Selecione uma opção:"</formula>
    </cfRule>
  </conditionalFormatting>
  <conditionalFormatting sqref="S200:T200">
    <cfRule type="containsText" dxfId="1198" priority="145" operator="containsText" text="Preencha">
      <formula>NOT(ISERROR(SEARCH("Preencha",S200)))</formula>
    </cfRule>
    <cfRule type="cellIs" dxfId="1197" priority="146" operator="equal">
      <formula>"Selecione uma opção:"</formula>
    </cfRule>
  </conditionalFormatting>
  <conditionalFormatting sqref="D5">
    <cfRule type="cellIs" dxfId="1196" priority="144" operator="equal">
      <formula>0</formula>
    </cfRule>
  </conditionalFormatting>
  <conditionalFormatting sqref="C74:C122">
    <cfRule type="containsText" dxfId="1195" priority="137" operator="containsText" text="Preencha">
      <formula>NOT(ISERROR(SEARCH("Preencha",C74)))</formula>
    </cfRule>
    <cfRule type="cellIs" dxfId="1194" priority="138" operator="equal">
      <formula>"Selecione uma opção:"</formula>
    </cfRule>
  </conditionalFormatting>
  <conditionalFormatting sqref="C257:Q257 C200:Q201 C182:Q183">
    <cfRule type="containsText" dxfId="1193" priority="135" operator="containsText" text="Preencha">
      <formula>NOT(ISERROR(SEARCH("Preencha",C182)))</formula>
    </cfRule>
    <cfRule type="cellIs" dxfId="1192" priority="136" operator="equal">
      <formula>"Selecione uma opção:"</formula>
    </cfRule>
  </conditionalFormatting>
  <conditionalFormatting sqref="C188:Q188">
    <cfRule type="containsText" dxfId="1191" priority="133" operator="containsText" text="Preencha">
      <formula>NOT(ISERROR(SEARCH("Preencha",C188)))</formula>
    </cfRule>
    <cfRule type="cellIs" dxfId="1190" priority="134" operator="equal">
      <formula>"Selecione uma opção:"</formula>
    </cfRule>
  </conditionalFormatting>
  <conditionalFormatting sqref="C184:Q184">
    <cfRule type="containsText" dxfId="1189" priority="131" operator="containsText" text="Preencha">
      <formula>NOT(ISERROR(SEARCH("Preencha",C184)))</formula>
    </cfRule>
    <cfRule type="cellIs" dxfId="1188" priority="132" operator="equal">
      <formula>"Selecione uma opção:"</formula>
    </cfRule>
  </conditionalFormatting>
  <conditionalFormatting sqref="C202:Q202">
    <cfRule type="containsText" dxfId="1187" priority="125" operator="containsText" text="Preencha">
      <formula>NOT(ISERROR(SEARCH("Preencha",C202)))</formula>
    </cfRule>
    <cfRule type="cellIs" dxfId="1186" priority="126" operator="equal">
      <formula>"Selecione uma opção:"</formula>
    </cfRule>
  </conditionalFormatting>
  <conditionalFormatting sqref="N227:Q227 C228:Q229">
    <cfRule type="containsText" dxfId="1185" priority="129" operator="containsText" text="Preencha">
      <formula>NOT(ISERROR(SEARCH("Preencha",C227)))</formula>
    </cfRule>
    <cfRule type="cellIs" dxfId="1184" priority="130" operator="equal">
      <formula>"Selecione uma opção:"</formula>
    </cfRule>
  </conditionalFormatting>
  <conditionalFormatting sqref="C206:Q206">
    <cfRule type="containsText" dxfId="1183" priority="127" operator="containsText" text="Preencha">
      <formula>NOT(ISERROR(SEARCH("Preencha",C206)))</formula>
    </cfRule>
    <cfRule type="cellIs" dxfId="1182" priority="128" operator="equal">
      <formula>"Selecione uma opção:"</formula>
    </cfRule>
  </conditionalFormatting>
  <conditionalFormatting sqref="G227">
    <cfRule type="containsText" dxfId="1181" priority="123" operator="containsText" text="Preencha">
      <formula>NOT(ISERROR(SEARCH("Preencha",G227)))</formula>
    </cfRule>
    <cfRule type="cellIs" dxfId="1180" priority="124" operator="equal">
      <formula>"Selecione uma opção:"</formula>
    </cfRule>
  </conditionalFormatting>
  <conditionalFormatting sqref="C230:Q230">
    <cfRule type="containsText" dxfId="1179" priority="119" operator="containsText" text="Preencha">
      <formula>NOT(ISERROR(SEARCH("Preencha",C230)))</formula>
    </cfRule>
    <cfRule type="cellIs" dxfId="1178" priority="120" operator="equal">
      <formula>"Selecione uma opção:"</formula>
    </cfRule>
  </conditionalFormatting>
  <conditionalFormatting sqref="C234:Q234">
    <cfRule type="containsText" dxfId="1177" priority="121" operator="containsText" text="Preencha">
      <formula>NOT(ISERROR(SEARCH("Preencha",C234)))</formula>
    </cfRule>
    <cfRule type="cellIs" dxfId="1176" priority="122" operator="equal">
      <formula>"Selecione uma opção:"</formula>
    </cfRule>
  </conditionalFormatting>
  <conditionalFormatting sqref="C258:Q258">
    <cfRule type="containsText" dxfId="1175" priority="113" operator="containsText" text="Preencha">
      <formula>NOT(ISERROR(SEARCH("Preencha",C258)))</formula>
    </cfRule>
    <cfRule type="cellIs" dxfId="1174" priority="114" operator="equal">
      <formula>"Selecione uma opção:"</formula>
    </cfRule>
  </conditionalFormatting>
  <conditionalFormatting sqref="C300:I300">
    <cfRule type="containsText" dxfId="1173" priority="117" operator="containsText" text="Preencha">
      <formula>NOT(ISERROR(SEARCH("Preencha",C300)))</formula>
    </cfRule>
    <cfRule type="cellIs" dxfId="1172" priority="118" operator="equal">
      <formula>"Selecione uma opção:"</formula>
    </cfRule>
  </conditionalFormatting>
  <conditionalFormatting sqref="C262:Q262">
    <cfRule type="containsText" dxfId="1171" priority="115" operator="containsText" text="Preencha">
      <formula>NOT(ISERROR(SEARCH("Preencha",C262)))</formula>
    </cfRule>
    <cfRule type="cellIs" dxfId="1170" priority="116" operator="equal">
      <formula>"Selecione uma opção:"</formula>
    </cfRule>
  </conditionalFormatting>
  <conditionalFormatting sqref="C187 C186:Q186">
    <cfRule type="containsText" dxfId="1169" priority="111" operator="containsText" text="Preencha">
      <formula>NOT(ISERROR(SEARCH("Preencha",C186)))</formula>
    </cfRule>
    <cfRule type="cellIs" dxfId="1168" priority="112" operator="equal">
      <formula>"Selecione uma opção:"</formula>
    </cfRule>
  </conditionalFormatting>
  <conditionalFormatting sqref="C204:Q204">
    <cfRule type="containsText" dxfId="1167" priority="109" operator="containsText" text="Preencha">
      <formula>NOT(ISERROR(SEARCH("Preencha",C204)))</formula>
    </cfRule>
    <cfRule type="cellIs" dxfId="1166" priority="110" operator="equal">
      <formula>"Selecione uma opção:"</formula>
    </cfRule>
  </conditionalFormatting>
  <conditionalFormatting sqref="C233 C232:Q232">
    <cfRule type="containsText" dxfId="1165" priority="107" operator="containsText" text="Preencha">
      <formula>NOT(ISERROR(SEARCH("Preencha",C232)))</formula>
    </cfRule>
    <cfRule type="cellIs" dxfId="1164" priority="108" operator="equal">
      <formula>"Selecione uma opção:"</formula>
    </cfRule>
  </conditionalFormatting>
  <conditionalFormatting sqref="C261 C260:Q260">
    <cfRule type="containsText" dxfId="1163" priority="105" operator="containsText" text="Preencha">
      <formula>NOT(ISERROR(SEARCH("Preencha",C260)))</formula>
    </cfRule>
    <cfRule type="cellIs" dxfId="1162" priority="106" operator="equal">
      <formula>"Selecione uma opção:"</formula>
    </cfRule>
  </conditionalFormatting>
  <conditionalFormatting sqref="I191:I199">
    <cfRule type="containsText" dxfId="1161" priority="99" operator="containsText" text="Preencha">
      <formula>NOT(ISERROR(SEARCH("Preencha",I191)))</formula>
    </cfRule>
    <cfRule type="cellIs" dxfId="1160" priority="100" operator="equal">
      <formula>"Selecione uma opção:"</formula>
    </cfRule>
  </conditionalFormatting>
  <conditionalFormatting sqref="E190 G190:H190 C191:C199 E191:H199 K199:Q199 N190:Q198">
    <cfRule type="containsText" dxfId="1159" priority="103" operator="containsText" text="Preencha">
      <formula>NOT(ISERROR(SEARCH("Preencha",C190)))</formula>
    </cfRule>
    <cfRule type="cellIs" dxfId="1158" priority="104" operator="equal">
      <formula>"Selecione uma opção:"</formula>
    </cfRule>
  </conditionalFormatting>
  <conditionalFormatting sqref="C190 I190">
    <cfRule type="containsText" dxfId="1157" priority="101" operator="containsText" text="Preencha">
      <formula>NOT(ISERROR(SEARCH("Preencha",C190)))</formula>
    </cfRule>
    <cfRule type="cellIs" dxfId="1156" priority="102" operator="equal">
      <formula>"Selecione uma opção:"</formula>
    </cfRule>
  </conditionalFormatting>
  <conditionalFormatting sqref="G216:H226 N216:Q226 C216:C227">
    <cfRule type="containsText" dxfId="1155" priority="89" operator="containsText" text="Preencha">
      <formula>NOT(ISERROR(SEARCH("Preencha",C216)))</formula>
    </cfRule>
    <cfRule type="cellIs" dxfId="1154" priority="90" operator="equal">
      <formula>"Selecione uma opção:"</formula>
    </cfRule>
  </conditionalFormatting>
  <conditionalFormatting sqref="I216:I226">
    <cfRule type="containsText" dxfId="1153" priority="87" operator="containsText" text="Preencha">
      <formula>NOT(ISERROR(SEARCH("Preencha",I216)))</formula>
    </cfRule>
    <cfRule type="cellIs" dxfId="1152" priority="88" operator="equal">
      <formula>"Selecione uma opção:"</formula>
    </cfRule>
  </conditionalFormatting>
  <conditionalFormatting sqref="C256:Q256 N255:Q255">
    <cfRule type="containsText" dxfId="1151" priority="85" operator="containsText" text="Preencha">
      <formula>NOT(ISERROR(SEARCH("Preencha",C255)))</formula>
    </cfRule>
    <cfRule type="cellIs" dxfId="1150" priority="86" operator="equal">
      <formula>"Selecione uma opção:"</formula>
    </cfRule>
  </conditionalFormatting>
  <conditionalFormatting sqref="I209:I215">
    <cfRule type="containsText" dxfId="1149" priority="93" operator="containsText" text="Preencha">
      <formula>NOT(ISERROR(SEARCH("Preencha",I209)))</formula>
    </cfRule>
    <cfRule type="cellIs" dxfId="1148" priority="94" operator="equal">
      <formula>"Selecione uma opção:"</formula>
    </cfRule>
  </conditionalFormatting>
  <conditionalFormatting sqref="E208 G208:H208 C209:C215 E209:H210 N208:Q215 G211:H215 E211:F227">
    <cfRule type="containsText" dxfId="1147" priority="97" operator="containsText" text="Preencha">
      <formula>NOT(ISERROR(SEARCH("Preencha",C208)))</formula>
    </cfRule>
    <cfRule type="cellIs" dxfId="1146" priority="98" operator="equal">
      <formula>"Selecione uma opção:"</formula>
    </cfRule>
  </conditionalFormatting>
  <conditionalFormatting sqref="C208 I208">
    <cfRule type="containsText" dxfId="1145" priority="95" operator="containsText" text="Preencha">
      <formula>NOT(ISERROR(SEARCH("Preencha",C208)))</formula>
    </cfRule>
    <cfRule type="cellIs" dxfId="1144" priority="96" operator="equal">
      <formula>"Selecione uma opção:"</formula>
    </cfRule>
  </conditionalFormatting>
  <conditionalFormatting sqref="C205">
    <cfRule type="containsText" dxfId="1143" priority="91" operator="containsText" text="Preencha">
      <formula>NOT(ISERROR(SEARCH("Preencha",C205)))</formula>
    </cfRule>
    <cfRule type="cellIs" dxfId="1142" priority="92" operator="equal">
      <formula>"Selecione uma opção:"</formula>
    </cfRule>
  </conditionalFormatting>
  <conditionalFormatting sqref="G255">
    <cfRule type="containsText" dxfId="1141" priority="83" operator="containsText" text="Preencha">
      <formula>NOT(ISERROR(SEARCH("Preencha",G255)))</formula>
    </cfRule>
    <cfRule type="cellIs" dxfId="1140" priority="84" operator="equal">
      <formula>"Selecione uma opção:"</formula>
    </cfRule>
  </conditionalFormatting>
  <conditionalFormatting sqref="I237:I243">
    <cfRule type="containsText" dxfId="1139" priority="77" operator="containsText" text="Preencha">
      <formula>NOT(ISERROR(SEARCH("Preencha",I237)))</formula>
    </cfRule>
    <cfRule type="cellIs" dxfId="1138" priority="78" operator="equal">
      <formula>"Selecione uma opção:"</formula>
    </cfRule>
  </conditionalFormatting>
  <conditionalFormatting sqref="E236 G236:H236 C237:C243 E237:H238 N236:Q243 G239:H243 E239:F255">
    <cfRule type="containsText" dxfId="1137" priority="81" operator="containsText" text="Preencha">
      <formula>NOT(ISERROR(SEARCH("Preencha",C236)))</formula>
    </cfRule>
    <cfRule type="cellIs" dxfId="1136" priority="82" operator="equal">
      <formula>"Selecione uma opção:"</formula>
    </cfRule>
  </conditionalFormatting>
  <conditionalFormatting sqref="C236 I236">
    <cfRule type="containsText" dxfId="1135" priority="79" operator="containsText" text="Preencha">
      <formula>NOT(ISERROR(SEARCH("Preencha",C236)))</formula>
    </cfRule>
    <cfRule type="cellIs" dxfId="1134" priority="80" operator="equal">
      <formula>"Selecione uma opção:"</formula>
    </cfRule>
  </conditionalFormatting>
  <conditionalFormatting sqref="I244:I254">
    <cfRule type="containsText" dxfId="1133" priority="73" operator="containsText" text="Preencha">
      <formula>NOT(ISERROR(SEARCH("Preencha",I244)))</formula>
    </cfRule>
    <cfRule type="cellIs" dxfId="1132" priority="74" operator="equal">
      <formula>"Selecione uma opção:"</formula>
    </cfRule>
  </conditionalFormatting>
  <conditionalFormatting sqref="G244:H254 N244:Q254 C244:C255">
    <cfRule type="containsText" dxfId="1131" priority="75" operator="containsText" text="Preencha">
      <formula>NOT(ISERROR(SEARCH("Preencha",C244)))</formula>
    </cfRule>
    <cfRule type="cellIs" dxfId="1130" priority="76" operator="equal">
      <formula>"Selecione uma opção:"</formula>
    </cfRule>
  </conditionalFormatting>
  <conditionalFormatting sqref="I264">
    <cfRule type="containsText" dxfId="1129" priority="63" operator="containsText" text="Preencha">
      <formula>NOT(ISERROR(SEARCH("Preencha",I264)))</formula>
    </cfRule>
    <cfRule type="cellIs" dxfId="1128" priority="64" operator="equal">
      <formula>"Selecione uma opção:"</formula>
    </cfRule>
  </conditionalFormatting>
  <conditionalFormatting sqref="N272:Q282">
    <cfRule type="containsText" dxfId="1127" priority="67" operator="containsText" text="Preencha">
      <formula>NOT(ISERROR(SEARCH("Preencha",N272)))</formula>
    </cfRule>
    <cfRule type="cellIs" dxfId="1126" priority="68" operator="equal">
      <formula>"Selecione uma opção:"</formula>
    </cfRule>
  </conditionalFormatting>
  <conditionalFormatting sqref="N264:Q271 C265:C299">
    <cfRule type="containsText" dxfId="1125" priority="71" operator="containsText" text="Preencha">
      <formula>NOT(ISERROR(SEARCH("Preencha",C264)))</formula>
    </cfRule>
    <cfRule type="cellIs" dxfId="1124" priority="72" operator="equal">
      <formula>"Selecione uma opção:"</formula>
    </cfRule>
  </conditionalFormatting>
  <conditionalFormatting sqref="C264">
    <cfRule type="containsText" dxfId="1123" priority="69" operator="containsText" text="Preencha">
      <formula>NOT(ISERROR(SEARCH("Preencha",C264)))</formula>
    </cfRule>
    <cfRule type="cellIs" dxfId="1122" priority="70" operator="equal">
      <formula>"Selecione uma opção:"</formula>
    </cfRule>
  </conditionalFormatting>
  <conditionalFormatting sqref="N283:Q299">
    <cfRule type="containsText" dxfId="1121" priority="65" operator="containsText" text="Preencha">
      <formula>NOT(ISERROR(SEARCH("Preencha",N283)))</formula>
    </cfRule>
    <cfRule type="cellIs" dxfId="1120" priority="66" operator="equal">
      <formula>"Selecione uma opção:"</formula>
    </cfRule>
  </conditionalFormatting>
  <conditionalFormatting sqref="I265:I299">
    <cfRule type="containsText" dxfId="1119" priority="61" operator="containsText" text="Preencha">
      <formula>NOT(ISERROR(SEARCH("Preencha",I265)))</formula>
    </cfRule>
    <cfRule type="cellIs" dxfId="1118" priority="62" operator="equal">
      <formula>"Selecione uma opção:"</formula>
    </cfRule>
  </conditionalFormatting>
  <conditionalFormatting sqref="J300:Q300">
    <cfRule type="containsText" dxfId="1117" priority="59" operator="containsText" text="Preencha">
      <formula>NOT(ISERROR(SEARCH("Preencha",J300)))</formula>
    </cfRule>
    <cfRule type="cellIs" dxfId="1116" priority="60" operator="equal">
      <formula>"Selecione uma opção:"</formula>
    </cfRule>
  </conditionalFormatting>
  <conditionalFormatting sqref="C185:Q185">
    <cfRule type="containsText" dxfId="1115" priority="57" operator="containsText" text="Preencha">
      <formula>NOT(ISERROR(SEARCH("Preencha",C185)))</formula>
    </cfRule>
    <cfRule type="cellIs" dxfId="1114" priority="58" operator="equal">
      <formula>"Selecione uma opção:"</formula>
    </cfRule>
  </conditionalFormatting>
  <conditionalFormatting sqref="C203:Q203">
    <cfRule type="containsText" dxfId="1113" priority="55" operator="containsText" text="Preencha">
      <formula>NOT(ISERROR(SEARCH("Preencha",C203)))</formula>
    </cfRule>
    <cfRule type="cellIs" dxfId="1112" priority="56" operator="equal">
      <formula>"Selecione uma opção:"</formula>
    </cfRule>
  </conditionalFormatting>
  <conditionalFormatting sqref="C231:Q231">
    <cfRule type="containsText" dxfId="1111" priority="53" operator="containsText" text="Preencha">
      <formula>NOT(ISERROR(SEARCH("Preencha",C231)))</formula>
    </cfRule>
    <cfRule type="cellIs" dxfId="1110" priority="54" operator="equal">
      <formula>"Selecione uma opção:"</formula>
    </cfRule>
  </conditionalFormatting>
  <conditionalFormatting sqref="C259:Q259">
    <cfRule type="containsText" dxfId="1109" priority="51" operator="containsText" text="Preencha">
      <formula>NOT(ISERROR(SEARCH("Preencha",C259)))</formula>
    </cfRule>
    <cfRule type="cellIs" dxfId="1108" priority="52" operator="equal">
      <formula>"Selecione uma opção:"</formula>
    </cfRule>
  </conditionalFormatting>
  <conditionalFormatting sqref="C132:C181 E132:H181 K132:P181">
    <cfRule type="containsText" dxfId="1107" priority="49" operator="containsText" text="Preencha">
      <formula>NOT(ISERROR(SEARCH("Preencha",C132)))</formula>
    </cfRule>
    <cfRule type="cellIs" dxfId="1106" priority="50" operator="equal">
      <formula>"Selecione uma opção:"</formula>
    </cfRule>
  </conditionalFormatting>
  <conditionalFormatting sqref="I181">
    <cfRule type="containsText" dxfId="1105" priority="47" operator="containsText" text="Preencha">
      <formula>NOT(ISERROR(SEARCH("Preencha",I181)))</formula>
    </cfRule>
    <cfRule type="cellIs" dxfId="1104" priority="48" operator="equal">
      <formula>"Selecione uma opção:"</formula>
    </cfRule>
  </conditionalFormatting>
  <conditionalFormatting sqref="I132:I180">
    <cfRule type="containsText" dxfId="1103" priority="45" operator="containsText" text="Preencha">
      <formula>NOT(ISERROR(SEARCH("Preencha",I132)))</formula>
    </cfRule>
    <cfRule type="cellIs" dxfId="1102" priority="46" operator="equal">
      <formula>"Selecione uma opção:"</formula>
    </cfRule>
  </conditionalFormatting>
  <conditionalFormatting sqref="Q132:Q181">
    <cfRule type="containsText" dxfId="1101" priority="33" operator="containsText" text="Preencha">
      <formula>NOT(ISERROR(SEARCH("Preencha",Q132)))</formula>
    </cfRule>
    <cfRule type="cellIs" dxfId="1100" priority="34" operator="equal">
      <formula>"Selecione uma opção:"</formula>
    </cfRule>
  </conditionalFormatting>
  <conditionalFormatting sqref="C65:Q65">
    <cfRule type="containsText" dxfId="1099" priority="31" operator="containsText" text="Preencha">
      <formula>NOT(ISERROR(SEARCH("Preencha",C65)))</formula>
    </cfRule>
    <cfRule type="cellIs" dxfId="1098" priority="32" operator="equal">
      <formula>"Selecione uma opção:"</formula>
    </cfRule>
  </conditionalFormatting>
  <conditionalFormatting sqref="E39">
    <cfRule type="containsText" dxfId="1097" priority="29" operator="containsText" text="Preencha">
      <formula>NOT(ISERROR(SEARCH("Preencha",E39)))</formula>
    </cfRule>
    <cfRule type="cellIs" dxfId="1096" priority="30" operator="equal">
      <formula>"Selecione uma opção:"</formula>
    </cfRule>
  </conditionalFormatting>
  <conditionalFormatting sqref="C40:E64">
    <cfRule type="containsText" dxfId="1095" priority="27" operator="containsText" text="Preencha">
      <formula>NOT(ISERROR(SEARCH("Preencha",C40)))</formula>
    </cfRule>
    <cfRule type="cellIs" dxfId="1094" priority="28" operator="equal">
      <formula>"Selecione uma opção:"</formula>
    </cfRule>
  </conditionalFormatting>
  <conditionalFormatting sqref="C40:C64 I40:I64">
    <cfRule type="containsText" dxfId="1093" priority="25" operator="containsText" text="Preencha">
      <formula>NOT(ISERROR(SEARCH("Preencha",C40)))</formula>
    </cfRule>
    <cfRule type="cellIs" dxfId="1092" priority="26" operator="equal">
      <formula>"Selecione uma opção:"</formula>
    </cfRule>
  </conditionalFormatting>
  <conditionalFormatting sqref="F40:F64">
    <cfRule type="containsText" dxfId="1091" priority="23" operator="containsText" text="Preencha">
      <formula>NOT(ISERROR(SEARCH("Preencha",F40)))</formula>
    </cfRule>
    <cfRule type="cellIs" dxfId="1090" priority="24" operator="equal">
      <formula>"Selecione uma opção:"</formula>
    </cfRule>
  </conditionalFormatting>
  <conditionalFormatting sqref="J40:J64">
    <cfRule type="containsText" dxfId="1089" priority="21" operator="containsText" text="Preencha">
      <formula>NOT(ISERROR(SEARCH("Preencha",J40)))</formula>
    </cfRule>
    <cfRule type="cellIs" dxfId="1088" priority="22" operator="equal">
      <formula>"Selecione uma opção:"</formula>
    </cfRule>
  </conditionalFormatting>
  <conditionalFormatting sqref="J40:J64">
    <cfRule type="cellIs" dxfId="1087" priority="20" operator="equal">
      <formula>0</formula>
    </cfRule>
  </conditionalFormatting>
  <conditionalFormatting sqref="J38:Q38">
    <cfRule type="containsText" dxfId="1086" priority="18" operator="containsText" text="Preencha">
      <formula>NOT(ISERROR(SEARCH("Preencha",J38)))</formula>
    </cfRule>
    <cfRule type="cellIs" dxfId="1085" priority="19" operator="equal">
      <formula>"Selecione uma opção:"</formula>
    </cfRule>
  </conditionalFormatting>
  <conditionalFormatting sqref="C15:E37">
    <cfRule type="containsText" dxfId="1084" priority="16" operator="containsText" text="Preencha">
      <formula>NOT(ISERROR(SEARCH("Preencha",C15)))</formula>
    </cfRule>
    <cfRule type="cellIs" dxfId="1083" priority="17" operator="equal">
      <formula>"Selecione uma opção:"</formula>
    </cfRule>
  </conditionalFormatting>
  <conditionalFormatting sqref="F15 I15 C15">
    <cfRule type="containsText" dxfId="1082" priority="14" operator="containsText" text="Preencha">
      <formula>NOT(ISERROR(SEARCH("Preencha",C15)))</formula>
    </cfRule>
    <cfRule type="cellIs" dxfId="1081" priority="15" operator="equal">
      <formula>"Selecione uma opção:"</formula>
    </cfRule>
  </conditionalFormatting>
  <conditionalFormatting sqref="I16:I37 C16:C37">
    <cfRule type="containsText" dxfId="1080" priority="12" operator="containsText" text="Preencha">
      <formula>NOT(ISERROR(SEARCH("Preencha",C16)))</formula>
    </cfRule>
    <cfRule type="cellIs" dxfId="1079" priority="13" operator="equal">
      <formula>"Selecione uma opção:"</formula>
    </cfRule>
  </conditionalFormatting>
  <conditionalFormatting sqref="F16:F37">
    <cfRule type="containsText" dxfId="1078" priority="10" operator="containsText" text="Preencha">
      <formula>NOT(ISERROR(SEARCH("Preencha",F16)))</formula>
    </cfRule>
    <cfRule type="cellIs" dxfId="1077" priority="11" operator="equal">
      <formula>"Selecione uma opção:"</formula>
    </cfRule>
  </conditionalFormatting>
  <conditionalFormatting sqref="J15">
    <cfRule type="containsText" dxfId="1076" priority="8" operator="containsText" text="Preencha">
      <formula>NOT(ISERROR(SEARCH("Preencha",J15)))</formula>
    </cfRule>
    <cfRule type="cellIs" dxfId="1075" priority="9" operator="equal">
      <formula>"Selecione uma opção:"</formula>
    </cfRule>
  </conditionalFormatting>
  <conditionalFormatting sqref="J16:J37">
    <cfRule type="containsText" dxfId="1074" priority="6" operator="containsText" text="Preencha">
      <formula>NOT(ISERROR(SEARCH("Preencha",J16)))</formula>
    </cfRule>
    <cfRule type="cellIs" dxfId="1073" priority="7" operator="equal">
      <formula>"Selecione uma opção:"</formula>
    </cfRule>
  </conditionalFormatting>
  <conditionalFormatting sqref="J15:J37">
    <cfRule type="cellIs" dxfId="1072" priority="5" operator="equal">
      <formula>0</formula>
    </cfRule>
  </conditionalFormatting>
  <conditionalFormatting sqref="J15">
    <cfRule type="containsText" dxfId="1071" priority="3" operator="containsText" text="Preencha">
      <formula>NOT(ISERROR(SEARCH("Preencha",J15)))</formula>
    </cfRule>
    <cfRule type="cellIs" dxfId="1070" priority="4" operator="equal">
      <formula>"Selecione uma opção:"</formula>
    </cfRule>
  </conditionalFormatting>
  <conditionalFormatting sqref="J15">
    <cfRule type="containsText" dxfId="1069" priority="1" operator="containsText" text="Preencha">
      <formula>NOT(ISERROR(SEARCH("Preencha",J15)))</formula>
    </cfRule>
    <cfRule type="cellIs" dxfId="1068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2DF1C746-F432-49D6-9C7E-2153A48AD85D}">
      <formula1>0</formula1>
      <formula2>1000</formula2>
    </dataValidation>
    <dataValidation type="list" allowBlank="1" showInputMessage="1" showErrorMessage="1" sqref="H40:H64" xr:uid="{E33243CC-9664-4089-AF03-3A14898FEB96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77957ED-1C93-45B4-8CEB-4DB3AC367D16}">
          <x14:formula1>
            <xm:f>OFFSET('Calculo Taxa RH'!$C$10,0,0,COUNTA('Calculo Taxa RH'!$C$10:$C$104),1)</xm:f>
          </x14:formula1>
          <xm:sqref>I264:I299 F15:G15 F38:G38</xm:sqref>
        </x14:dataValidation>
        <x14:dataValidation type="list" allowBlank="1" showInputMessage="1" showErrorMessage="1" xr:uid="{F36BC4AD-EDE3-428C-95CA-A4202AF17126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0693A87E-CA01-4113-A50C-6838FB25B176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3" tint="0.59999389629810485"/>
  </sheetPr>
  <dimension ref="B1:V606"/>
  <sheetViews>
    <sheetView showGridLines="0" topLeftCell="A250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(VLOOKUP(F18&amp;H18,'Calculo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7"/>
      <c r="K64" s="198"/>
      <c r="L64" s="198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067" priority="358" operator="containsText" text="Preencha">
      <formula>NOT(ISERROR(SEARCH("Preencha",B1)))</formula>
    </cfRule>
    <cfRule type="cellIs" dxfId="1066" priority="359" operator="equal">
      <formula>"Selecione uma opção:"</formula>
    </cfRule>
  </conditionalFormatting>
  <conditionalFormatting sqref="C9:Q9">
    <cfRule type="containsText" dxfId="1065" priority="356" operator="containsText" text="Preencha">
      <formula>NOT(ISERROR(SEARCH("Preencha",C9)))</formula>
    </cfRule>
    <cfRule type="cellIs" dxfId="1064" priority="357" operator="equal">
      <formula>"Selecione uma opção:"</formula>
    </cfRule>
  </conditionalFormatting>
  <conditionalFormatting sqref="B3 R3:U3 B4:U8">
    <cfRule type="containsText" dxfId="1063" priority="354" operator="containsText" text="Preencha">
      <formula>NOT(ISERROR(SEARCH("Preencha",B3)))</formula>
    </cfRule>
    <cfRule type="cellIs" dxfId="1062" priority="355" operator="equal">
      <formula>"Selecione uma opção:"</formula>
    </cfRule>
  </conditionalFormatting>
  <conditionalFormatting sqref="C3:Q3">
    <cfRule type="containsText" dxfId="1061" priority="352" operator="containsText" text="Preencha">
      <formula>NOT(ISERROR(SEARCH("Preencha",C3)))</formula>
    </cfRule>
    <cfRule type="cellIs" dxfId="1060" priority="353" operator="equal">
      <formula>"Selecione uma opção:"</formula>
    </cfRule>
  </conditionalFormatting>
  <conditionalFormatting sqref="I38 C38">
    <cfRule type="containsText" dxfId="1059" priority="344" operator="containsText" text="Preencha">
      <formula>NOT(ISERROR(SEARCH("Preencha",C38)))</formula>
    </cfRule>
    <cfRule type="cellIs" dxfId="1058" priority="345" operator="equal">
      <formula>"Selecione uma opção:"</formula>
    </cfRule>
  </conditionalFormatting>
  <conditionalFormatting sqref="B130 B125 B129:R129 R130 R125:U125 R127:U128 B127:B128">
    <cfRule type="containsText" dxfId="1057" priority="348" operator="containsText" text="Preencha">
      <formula>NOT(ISERROR(SEARCH("Preencha",B125)))</formula>
    </cfRule>
    <cfRule type="cellIs" dxfId="1056" priority="349" operator="equal">
      <formula>"Selecione uma opção:"</formula>
    </cfRule>
  </conditionalFormatting>
  <conditionalFormatting sqref="I122 B123:U124">
    <cfRule type="containsText" dxfId="1055" priority="342" operator="containsText" text="Preencha">
      <formula>NOT(ISERROR(SEARCH("Preencha",B122)))</formula>
    </cfRule>
    <cfRule type="cellIs" dxfId="1054" priority="343" operator="equal">
      <formula>"Selecione uma opção:"</formula>
    </cfRule>
  </conditionalFormatting>
  <conditionalFormatting sqref="C125:Q125">
    <cfRule type="containsText" dxfId="1053" priority="346" operator="containsText" text="Preencha">
      <formula>NOT(ISERROR(SEARCH("Preencha",C125)))</formula>
    </cfRule>
    <cfRule type="cellIs" dxfId="1052" priority="347" operator="equal">
      <formula>"Selecione uma opção:"</formula>
    </cfRule>
  </conditionalFormatting>
  <conditionalFormatting sqref="C67:Q67">
    <cfRule type="containsText" dxfId="1051" priority="338" operator="containsText" text="Preencha">
      <formula>NOT(ISERROR(SEARCH("Preencha",C67)))</formula>
    </cfRule>
    <cfRule type="cellIs" dxfId="1050" priority="339" operator="equal">
      <formula>"Selecione uma opção:"</formula>
    </cfRule>
  </conditionalFormatting>
  <conditionalFormatting sqref="B67 B71:R71 B70 R72 B72 R67:U67 B68:U68 R70:U70">
    <cfRule type="containsText" dxfId="1049" priority="340" operator="containsText" text="Preencha">
      <formula>NOT(ISERROR(SEARCH("Preencha",B67)))</formula>
    </cfRule>
    <cfRule type="cellIs" dxfId="1048" priority="341" operator="equal">
      <formula>"Selecione uma opção:"</formula>
    </cfRule>
  </conditionalFormatting>
  <conditionalFormatting sqref="B184 R184:U184 R186:U187 B186:B189 R188:R189">
    <cfRule type="containsText" dxfId="1047" priority="336" operator="containsText" text="Preencha">
      <formula>NOT(ISERROR(SEARCH("Preencha",B184)))</formula>
    </cfRule>
    <cfRule type="cellIs" dxfId="1046" priority="337" operator="equal">
      <formula>"Selecione uma opção:"</formula>
    </cfRule>
  </conditionalFormatting>
  <conditionalFormatting sqref="B208">
    <cfRule type="containsText" dxfId="1045" priority="332" operator="containsText" text="Preencha">
      <formula>NOT(ISERROR(SEARCH("Preencha",B208)))</formula>
    </cfRule>
    <cfRule type="cellIs" dxfId="1044" priority="333" operator="equal">
      <formula>"Selecione uma opção:"</formula>
    </cfRule>
  </conditionalFormatting>
  <conditionalFormatting sqref="R208:R227 B228:B229 R228:U229">
    <cfRule type="containsText" dxfId="1043" priority="330" operator="containsText" text="Preencha">
      <formula>NOT(ISERROR(SEARCH("Preencha",B208)))</formula>
    </cfRule>
    <cfRule type="cellIs" dxfId="1042" priority="331" operator="equal">
      <formula>"Selecione uma opção:"</formula>
    </cfRule>
  </conditionalFormatting>
  <conditionalFormatting sqref="B202 B204:B207 R202:V202 R204:V205 R206:R207">
    <cfRule type="containsText" dxfId="1041" priority="328" operator="containsText" text="Preencha">
      <formula>NOT(ISERROR(SEARCH("Preencha",B202)))</formula>
    </cfRule>
    <cfRule type="cellIs" dxfId="1040" priority="329" operator="equal">
      <formula>"Selecione uma opção:"</formula>
    </cfRule>
  </conditionalFormatting>
  <conditionalFormatting sqref="B237:B255">
    <cfRule type="containsText" dxfId="1039" priority="322" operator="containsText" text="Preencha">
      <formula>NOT(ISERROR(SEARCH("Preencha",B237)))</formula>
    </cfRule>
    <cfRule type="cellIs" dxfId="1038" priority="323" operator="equal">
      <formula>"Selecione uma opção:"</formula>
    </cfRule>
  </conditionalFormatting>
  <conditionalFormatting sqref="B236">
    <cfRule type="containsText" dxfId="1037" priority="320" operator="containsText" text="Preencha">
      <formula>NOT(ISERROR(SEARCH("Preencha",B236)))</formula>
    </cfRule>
    <cfRule type="cellIs" dxfId="1036" priority="321" operator="equal">
      <formula>"Selecione uma opção:"</formula>
    </cfRule>
  </conditionalFormatting>
  <conditionalFormatting sqref="B256 R236:R256 U256:V256">
    <cfRule type="containsText" dxfId="1035" priority="318" operator="containsText" text="Preencha">
      <formula>NOT(ISERROR(SEARCH("Preencha",B236)))</formula>
    </cfRule>
    <cfRule type="cellIs" dxfId="1034" priority="319" operator="equal">
      <formula>"Selecione uma opção:"</formula>
    </cfRule>
  </conditionalFormatting>
  <conditionalFormatting sqref="B230 R230:U230 R232:U233 B232:B235 R234:R235">
    <cfRule type="containsText" dxfId="1033" priority="316" operator="containsText" text="Preencha">
      <formula>NOT(ISERROR(SEARCH("Preencha",B230)))</formula>
    </cfRule>
    <cfRule type="cellIs" dxfId="1032" priority="317" operator="equal">
      <formula>"Selecione uma opção:"</formula>
    </cfRule>
  </conditionalFormatting>
  <conditionalFormatting sqref="V230 V232:V235">
    <cfRule type="containsText" dxfId="1031" priority="280" operator="containsText" text="Preencha">
      <formula>NOT(ISERROR(SEARCH("Preencha",V230)))</formula>
    </cfRule>
    <cfRule type="cellIs" dxfId="1030" priority="281" operator="equal">
      <formula>"Selecione uma opção:"</formula>
    </cfRule>
  </conditionalFormatting>
  <conditionalFormatting sqref="B69 R69:U69">
    <cfRule type="containsText" dxfId="1029" priority="302" operator="containsText" text="Preencha">
      <formula>NOT(ISERROR(SEARCH("Preencha",B69)))</formula>
    </cfRule>
    <cfRule type="cellIs" dxfId="1028" priority="303" operator="equal">
      <formula>"Selecione uma opção:"</formula>
    </cfRule>
  </conditionalFormatting>
  <conditionalFormatting sqref="I74:I121">
    <cfRule type="containsText" dxfId="1027" priority="300" operator="containsText" text="Preencha">
      <formula>NOT(ISERROR(SEARCH("Preencha",I74)))</formula>
    </cfRule>
    <cfRule type="cellIs" dxfId="1026" priority="301" operator="equal">
      <formula>"Selecione uma opção:"</formula>
    </cfRule>
  </conditionalFormatting>
  <conditionalFormatting sqref="B265:B299">
    <cfRule type="containsText" dxfId="1025" priority="312" operator="containsText" text="Preencha">
      <formula>NOT(ISERROR(SEARCH("Preencha",B265)))</formula>
    </cfRule>
    <cfRule type="cellIs" dxfId="1024" priority="313" operator="equal">
      <formula>"Selecione uma opção:"</formula>
    </cfRule>
  </conditionalFormatting>
  <conditionalFormatting sqref="B264">
    <cfRule type="containsText" dxfId="1023" priority="310" operator="containsText" text="Preencha">
      <formula>NOT(ISERROR(SEARCH("Preencha",B264)))</formula>
    </cfRule>
    <cfRule type="cellIs" dxfId="1022" priority="311" operator="equal">
      <formula>"Selecione uma opção:"</formula>
    </cfRule>
  </conditionalFormatting>
  <conditionalFormatting sqref="B300 R264:R300 U300:V300">
    <cfRule type="containsText" dxfId="1021" priority="308" operator="containsText" text="Preencha">
      <formula>NOT(ISERROR(SEARCH("Preencha",B264)))</formula>
    </cfRule>
    <cfRule type="cellIs" dxfId="1020" priority="309" operator="equal">
      <formula>"Selecione uma opção:"</formula>
    </cfRule>
  </conditionalFormatting>
  <conditionalFormatting sqref="B258 R258:V258 R260:V261 B260:B263 R262:R263">
    <cfRule type="containsText" dxfId="1019" priority="306" operator="containsText" text="Preencha">
      <formula>NOT(ISERROR(SEARCH("Preencha",B258)))</formula>
    </cfRule>
    <cfRule type="cellIs" dxfId="1018" priority="307" operator="equal">
      <formula>"Selecione uma opção:"</formula>
    </cfRule>
  </conditionalFormatting>
  <conditionalFormatting sqref="V208:V229">
    <cfRule type="containsText" dxfId="1017" priority="286" operator="containsText" text="Preencha">
      <formula>NOT(ISERROR(SEARCH("Preencha",V208)))</formula>
    </cfRule>
    <cfRule type="cellIs" dxfId="1016" priority="287" operator="equal">
      <formula>"Selecione uma opção:"</formula>
    </cfRule>
  </conditionalFormatting>
  <conditionalFormatting sqref="V236:V255">
    <cfRule type="containsText" dxfId="1015" priority="282" operator="containsText" text="Preencha">
      <formula>NOT(ISERROR(SEARCH("Preencha",V236)))</formula>
    </cfRule>
    <cfRule type="cellIs" dxfId="1014" priority="283" operator="equal">
      <formula>"Selecione uma opção:"</formula>
    </cfRule>
  </conditionalFormatting>
  <conditionalFormatting sqref="V1:V2 V190:V199 V383:V606 V73:V122">
    <cfRule type="containsText" dxfId="1013" priority="298" operator="containsText" text="Preencha">
      <formula>NOT(ISERROR(SEARCH("Preencha",V1)))</formula>
    </cfRule>
    <cfRule type="cellIs" dxfId="1012" priority="299" operator="equal">
      <formula>"Selecione uma opção:"</formula>
    </cfRule>
  </conditionalFormatting>
  <conditionalFormatting sqref="V3:V8">
    <cfRule type="containsText" dxfId="1011" priority="296" operator="containsText" text="Preencha">
      <formula>NOT(ISERROR(SEARCH("Preencha",V3)))</formula>
    </cfRule>
    <cfRule type="cellIs" dxfId="1010" priority="297" operator="equal">
      <formula>"Selecione uma opção:"</formula>
    </cfRule>
  </conditionalFormatting>
  <conditionalFormatting sqref="V125 V127:V130">
    <cfRule type="containsText" dxfId="1009" priority="294" operator="containsText" text="Preencha">
      <formula>NOT(ISERROR(SEARCH("Preencha",V125)))</formula>
    </cfRule>
    <cfRule type="cellIs" dxfId="1008" priority="295" operator="equal">
      <formula>"Selecione uma opção:"</formula>
    </cfRule>
  </conditionalFormatting>
  <conditionalFormatting sqref="V123:V124">
    <cfRule type="containsText" dxfId="1007" priority="292" operator="containsText" text="Preencha">
      <formula>NOT(ISERROR(SEARCH("Preencha",V123)))</formula>
    </cfRule>
    <cfRule type="cellIs" dxfId="1006" priority="293" operator="equal">
      <formula>"Selecione uma opção:"</formula>
    </cfRule>
  </conditionalFormatting>
  <conditionalFormatting sqref="V67:V68 V70:V72">
    <cfRule type="containsText" dxfId="1005" priority="290" operator="containsText" text="Preencha">
      <formula>NOT(ISERROR(SEARCH("Preencha",V67)))</formula>
    </cfRule>
    <cfRule type="cellIs" dxfId="1004" priority="291" operator="equal">
      <formula>"Selecione uma opção:"</formula>
    </cfRule>
  </conditionalFormatting>
  <conditionalFormatting sqref="V184 V186:V189">
    <cfRule type="containsText" dxfId="1003" priority="288" operator="containsText" text="Preencha">
      <formula>NOT(ISERROR(SEARCH("Preencha",V184)))</formula>
    </cfRule>
    <cfRule type="cellIs" dxfId="1002" priority="289" operator="equal">
      <formula>"Selecione uma opção:"</formula>
    </cfRule>
  </conditionalFormatting>
  <conditionalFormatting sqref="V206:V207">
    <cfRule type="containsText" dxfId="1001" priority="284" operator="containsText" text="Preencha">
      <formula>NOT(ISERROR(SEARCH("Preencha",V206)))</formula>
    </cfRule>
    <cfRule type="cellIs" dxfId="1000" priority="285" operator="equal">
      <formula>"Selecione uma opção:"</formula>
    </cfRule>
  </conditionalFormatting>
  <conditionalFormatting sqref="V264:V299">
    <cfRule type="containsText" dxfId="999" priority="278" operator="containsText" text="Preencha">
      <formula>NOT(ISERROR(SEARCH("Preencha",V264)))</formula>
    </cfRule>
    <cfRule type="cellIs" dxfId="998" priority="279" operator="equal">
      <formula>"Selecione uma opção:"</formula>
    </cfRule>
  </conditionalFormatting>
  <conditionalFormatting sqref="V69">
    <cfRule type="containsText" dxfId="997" priority="276" operator="containsText" text="Preencha">
      <formula>NOT(ISERROR(SEARCH("Preencha",V69)))</formula>
    </cfRule>
    <cfRule type="cellIs" dxfId="996" priority="277" operator="equal">
      <formula>"Selecione uma opção:"</formula>
    </cfRule>
  </conditionalFormatting>
  <conditionalFormatting sqref="S73:S122">
    <cfRule type="containsText" dxfId="995" priority="274" operator="containsText" text="Preencha">
      <formula>NOT(ISERROR(SEARCH("Preencha",S73)))</formula>
    </cfRule>
    <cfRule type="cellIs" dxfId="994" priority="275" operator="equal">
      <formula>"Selecione uma opção:"</formula>
    </cfRule>
  </conditionalFormatting>
  <conditionalFormatting sqref="U73:U122">
    <cfRule type="containsText" dxfId="993" priority="272" operator="containsText" text="Preencha">
      <formula>NOT(ISERROR(SEARCH("Preencha",U73)))</formula>
    </cfRule>
    <cfRule type="cellIs" dxfId="992" priority="273" operator="equal">
      <formula>"Selecione uma opção:"</formula>
    </cfRule>
  </conditionalFormatting>
  <conditionalFormatting sqref="T73:T122">
    <cfRule type="containsText" dxfId="991" priority="270" operator="containsText" text="Preencha">
      <formula>NOT(ISERROR(SEARCH("Preencha",T73)))</formula>
    </cfRule>
    <cfRule type="cellIs" dxfId="990" priority="271" operator="equal">
      <formula>"Selecione uma opção:"</formula>
    </cfRule>
  </conditionalFormatting>
  <conditionalFormatting sqref="S15:S64">
    <cfRule type="containsText" dxfId="989" priority="268" operator="containsText" text="Preencha">
      <formula>NOT(ISERROR(SEARCH("Preencha",S15)))</formula>
    </cfRule>
    <cfRule type="cellIs" dxfId="988" priority="269" operator="equal">
      <formula>"Selecione uma opção:"</formula>
    </cfRule>
  </conditionalFormatting>
  <conditionalFormatting sqref="U15:U64">
    <cfRule type="containsText" dxfId="987" priority="266" operator="containsText" text="Preencha">
      <formula>NOT(ISERROR(SEARCH("Preencha",U15)))</formula>
    </cfRule>
    <cfRule type="cellIs" dxfId="986" priority="267" operator="equal">
      <formula>"Selecione uma opção:"</formula>
    </cfRule>
  </conditionalFormatting>
  <conditionalFormatting sqref="T15:T64">
    <cfRule type="containsText" dxfId="985" priority="264" operator="containsText" text="Preencha">
      <formula>NOT(ISERROR(SEARCH("Preencha",T15)))</formula>
    </cfRule>
    <cfRule type="cellIs" dxfId="984" priority="265" operator="equal">
      <formula>"Selecione uma opção:"</formula>
    </cfRule>
  </conditionalFormatting>
  <conditionalFormatting sqref="S190:S199">
    <cfRule type="containsText" dxfId="983" priority="262" operator="containsText" text="Preencha">
      <formula>NOT(ISERROR(SEARCH("Preencha",S190)))</formula>
    </cfRule>
    <cfRule type="cellIs" dxfId="982" priority="263" operator="equal">
      <formula>"Selecione uma opção:"</formula>
    </cfRule>
  </conditionalFormatting>
  <conditionalFormatting sqref="U190:U199">
    <cfRule type="containsText" dxfId="981" priority="260" operator="containsText" text="Preencha">
      <formula>NOT(ISERROR(SEARCH("Preencha",U190)))</formula>
    </cfRule>
    <cfRule type="cellIs" dxfId="980" priority="261" operator="equal">
      <formula>"Selecione uma opção:"</formula>
    </cfRule>
  </conditionalFormatting>
  <conditionalFormatting sqref="T190:T199">
    <cfRule type="containsText" dxfId="979" priority="258" operator="containsText" text="Preencha">
      <formula>NOT(ISERROR(SEARCH("Preencha",T190)))</formula>
    </cfRule>
    <cfRule type="cellIs" dxfId="978" priority="259" operator="equal">
      <formula>"Selecione uma opção:"</formula>
    </cfRule>
  </conditionalFormatting>
  <conditionalFormatting sqref="S208:S227">
    <cfRule type="containsText" dxfId="977" priority="256" operator="containsText" text="Preencha">
      <formula>NOT(ISERROR(SEARCH("Preencha",S208)))</formula>
    </cfRule>
    <cfRule type="cellIs" dxfId="976" priority="257" operator="equal">
      <formula>"Selecione uma opção:"</formula>
    </cfRule>
  </conditionalFormatting>
  <conditionalFormatting sqref="U208:U227">
    <cfRule type="containsText" dxfId="975" priority="254" operator="containsText" text="Preencha">
      <formula>NOT(ISERROR(SEARCH("Preencha",U208)))</formula>
    </cfRule>
    <cfRule type="cellIs" dxfId="974" priority="255" operator="equal">
      <formula>"Selecione uma opção:"</formula>
    </cfRule>
  </conditionalFormatting>
  <conditionalFormatting sqref="T208:T227">
    <cfRule type="containsText" dxfId="973" priority="252" operator="containsText" text="Preencha">
      <formula>NOT(ISERROR(SEARCH("Preencha",T208)))</formula>
    </cfRule>
    <cfRule type="cellIs" dxfId="972" priority="253" operator="equal">
      <formula>"Selecione uma opção:"</formula>
    </cfRule>
  </conditionalFormatting>
  <conditionalFormatting sqref="S236:S255">
    <cfRule type="containsText" dxfId="971" priority="250" operator="containsText" text="Preencha">
      <formula>NOT(ISERROR(SEARCH("Preencha",S236)))</formula>
    </cfRule>
    <cfRule type="cellIs" dxfId="970" priority="251" operator="equal">
      <formula>"Selecione uma opção:"</formula>
    </cfRule>
  </conditionalFormatting>
  <conditionalFormatting sqref="U236:U255">
    <cfRule type="containsText" dxfId="969" priority="248" operator="containsText" text="Preencha">
      <formula>NOT(ISERROR(SEARCH("Preencha",U236)))</formula>
    </cfRule>
    <cfRule type="cellIs" dxfId="968" priority="249" operator="equal">
      <formula>"Selecione uma opção:"</formula>
    </cfRule>
  </conditionalFormatting>
  <conditionalFormatting sqref="T236:T255">
    <cfRule type="containsText" dxfId="967" priority="246" operator="containsText" text="Preencha">
      <formula>NOT(ISERROR(SEARCH("Preencha",T236)))</formula>
    </cfRule>
    <cfRule type="cellIs" dxfId="966" priority="247" operator="equal">
      <formula>"Selecione uma opção:"</formula>
    </cfRule>
  </conditionalFormatting>
  <conditionalFormatting sqref="S264:S299">
    <cfRule type="containsText" dxfId="965" priority="244" operator="containsText" text="Preencha">
      <formula>NOT(ISERROR(SEARCH("Preencha",S264)))</formula>
    </cfRule>
    <cfRule type="cellIs" dxfId="964" priority="245" operator="equal">
      <formula>"Selecione uma opção:"</formula>
    </cfRule>
  </conditionalFormatting>
  <conditionalFormatting sqref="U264:U299">
    <cfRule type="containsText" dxfId="963" priority="242" operator="containsText" text="Preencha">
      <formula>NOT(ISERROR(SEARCH("Preencha",U264)))</formula>
    </cfRule>
    <cfRule type="cellIs" dxfId="962" priority="243" operator="equal">
      <formula>"Selecione uma opção:"</formula>
    </cfRule>
  </conditionalFormatting>
  <conditionalFormatting sqref="T264:T299">
    <cfRule type="containsText" dxfId="961" priority="240" operator="containsText" text="Preencha">
      <formula>NOT(ISERROR(SEARCH("Preencha",T264)))</formula>
    </cfRule>
    <cfRule type="cellIs" dxfId="960" priority="241" operator="equal">
      <formula>"Selecione uma opção:"</formula>
    </cfRule>
  </conditionalFormatting>
  <conditionalFormatting sqref="C70 C69:Q69">
    <cfRule type="containsText" dxfId="959" priority="238" operator="containsText" text="Preencha">
      <formula>NOT(ISERROR(SEARCH("Preencha",C69)))</formula>
    </cfRule>
    <cfRule type="cellIs" dxfId="958" priority="239" operator="equal">
      <formula>"Selecione uma opção:"</formula>
    </cfRule>
  </conditionalFormatting>
  <conditionalFormatting sqref="C128 C127:Q127">
    <cfRule type="containsText" dxfId="957" priority="236" operator="containsText" text="Preencha">
      <formula>NOT(ISERROR(SEARCH("Preencha",C127)))</formula>
    </cfRule>
    <cfRule type="cellIs" dxfId="956" priority="237" operator="equal">
      <formula>"Selecione uma opção:"</formula>
    </cfRule>
  </conditionalFormatting>
  <conditionalFormatting sqref="C131 E131:Q131">
    <cfRule type="containsText" dxfId="955" priority="218" operator="containsText" text="Preencha">
      <formula>NOT(ISERROR(SEARCH("Preencha",C131)))</formula>
    </cfRule>
    <cfRule type="cellIs" dxfId="954" priority="219" operator="equal">
      <formula>"Selecione uma opção:"</formula>
    </cfRule>
  </conditionalFormatting>
  <conditionalFormatting sqref="C73 E73:Q73">
    <cfRule type="containsText" dxfId="953" priority="220" operator="containsText" text="Preencha">
      <formula>NOT(ISERROR(SEARCH("Preencha",C73)))</formula>
    </cfRule>
    <cfRule type="cellIs" dxfId="952" priority="221" operator="equal">
      <formula>"Selecione uma opção:"</formula>
    </cfRule>
  </conditionalFormatting>
  <conditionalFormatting sqref="F38">
    <cfRule type="containsText" dxfId="951" priority="176" operator="containsText" text="Preencha">
      <formula>NOT(ISERROR(SEARCH("Preencha",F38)))</formula>
    </cfRule>
    <cfRule type="cellIs" dxfId="950" priority="177" operator="equal">
      <formula>"Selecione uma opção:"</formula>
    </cfRule>
  </conditionalFormatting>
  <conditionalFormatting sqref="B126:U126">
    <cfRule type="containsText" dxfId="949" priority="174" operator="containsText" text="Preencha">
      <formula>NOT(ISERROR(SEARCH("Preencha",B126)))</formula>
    </cfRule>
    <cfRule type="cellIs" dxfId="948" priority="175" operator="equal">
      <formula>"Selecione uma opção:"</formula>
    </cfRule>
  </conditionalFormatting>
  <conditionalFormatting sqref="V126">
    <cfRule type="containsText" dxfId="947" priority="172" operator="containsText" text="Preencha">
      <formula>NOT(ISERROR(SEARCH("Preencha",V126)))</formula>
    </cfRule>
    <cfRule type="cellIs" dxfId="946" priority="173" operator="equal">
      <formula>"Selecione uma opção:"</formula>
    </cfRule>
  </conditionalFormatting>
  <conditionalFormatting sqref="B185 R185:U185">
    <cfRule type="containsText" dxfId="945" priority="170" operator="containsText" text="Preencha">
      <formula>NOT(ISERROR(SEARCH("Preencha",B185)))</formula>
    </cfRule>
    <cfRule type="cellIs" dxfId="944" priority="171" operator="equal">
      <formula>"Selecione uma opção:"</formula>
    </cfRule>
  </conditionalFormatting>
  <conditionalFormatting sqref="V185">
    <cfRule type="containsText" dxfId="943" priority="168" operator="containsText" text="Preencha">
      <formula>NOT(ISERROR(SEARCH("Preencha",V185)))</formula>
    </cfRule>
    <cfRule type="cellIs" dxfId="942" priority="169" operator="equal">
      <formula>"Selecione uma opção:"</formula>
    </cfRule>
  </conditionalFormatting>
  <conditionalFormatting sqref="B203 R203:V203">
    <cfRule type="containsText" dxfId="941" priority="166" operator="containsText" text="Preencha">
      <formula>NOT(ISERROR(SEARCH("Preencha",B203)))</formula>
    </cfRule>
    <cfRule type="cellIs" dxfId="940" priority="167" operator="equal">
      <formula>"Selecione uma opção:"</formula>
    </cfRule>
  </conditionalFormatting>
  <conditionalFormatting sqref="B231 R231:V231">
    <cfRule type="containsText" dxfId="939" priority="164" operator="containsText" text="Preencha">
      <formula>NOT(ISERROR(SEARCH("Preencha",B231)))</formula>
    </cfRule>
    <cfRule type="cellIs" dxfId="938" priority="165" operator="equal">
      <formula>"Selecione uma opção:"</formula>
    </cfRule>
  </conditionalFormatting>
  <conditionalFormatting sqref="B259 R259:V259">
    <cfRule type="containsText" dxfId="937" priority="162" operator="containsText" text="Preencha">
      <formula>NOT(ISERROR(SEARCH("Preencha",B259)))</formula>
    </cfRule>
    <cfRule type="cellIs" dxfId="936" priority="163" operator="equal">
      <formula>"Selecione uma opção:"</formula>
    </cfRule>
  </conditionalFormatting>
  <conditionalFormatting sqref="S300:T300">
    <cfRule type="containsText" dxfId="935" priority="149" operator="containsText" text="Preencha">
      <formula>NOT(ISERROR(SEARCH("Preencha",S300)))</formula>
    </cfRule>
    <cfRule type="cellIs" dxfId="934" priority="150" operator="equal">
      <formula>"Selecione uma opção:"</formula>
    </cfRule>
  </conditionalFormatting>
  <conditionalFormatting sqref="S256:T256">
    <cfRule type="containsText" dxfId="933" priority="147" operator="containsText" text="Preencha">
      <formula>NOT(ISERROR(SEARCH("Preencha",S256)))</formula>
    </cfRule>
    <cfRule type="cellIs" dxfId="932" priority="148" operator="equal">
      <formula>"Selecione uma opção:"</formula>
    </cfRule>
  </conditionalFormatting>
  <conditionalFormatting sqref="S200:T200">
    <cfRule type="containsText" dxfId="931" priority="145" operator="containsText" text="Preencha">
      <formula>NOT(ISERROR(SEARCH("Preencha",S200)))</formula>
    </cfRule>
    <cfRule type="cellIs" dxfId="930" priority="146" operator="equal">
      <formula>"Selecione uma opção:"</formula>
    </cfRule>
  </conditionalFormatting>
  <conditionalFormatting sqref="D5">
    <cfRule type="cellIs" dxfId="929" priority="144" operator="equal">
      <formula>0</formula>
    </cfRule>
  </conditionalFormatting>
  <conditionalFormatting sqref="C74:C122">
    <cfRule type="containsText" dxfId="928" priority="137" operator="containsText" text="Preencha">
      <formula>NOT(ISERROR(SEARCH("Preencha",C74)))</formula>
    </cfRule>
    <cfRule type="cellIs" dxfId="927" priority="138" operator="equal">
      <formula>"Selecione uma opção:"</formula>
    </cfRule>
  </conditionalFormatting>
  <conditionalFormatting sqref="C257:Q257 C200:Q201 C182:Q183">
    <cfRule type="containsText" dxfId="926" priority="135" operator="containsText" text="Preencha">
      <formula>NOT(ISERROR(SEARCH("Preencha",C182)))</formula>
    </cfRule>
    <cfRule type="cellIs" dxfId="925" priority="136" operator="equal">
      <formula>"Selecione uma opção:"</formula>
    </cfRule>
  </conditionalFormatting>
  <conditionalFormatting sqref="C188:Q188">
    <cfRule type="containsText" dxfId="924" priority="133" operator="containsText" text="Preencha">
      <formula>NOT(ISERROR(SEARCH("Preencha",C188)))</formula>
    </cfRule>
    <cfRule type="cellIs" dxfId="923" priority="134" operator="equal">
      <formula>"Selecione uma opção:"</formula>
    </cfRule>
  </conditionalFormatting>
  <conditionalFormatting sqref="C184:Q184">
    <cfRule type="containsText" dxfId="922" priority="131" operator="containsText" text="Preencha">
      <formula>NOT(ISERROR(SEARCH("Preencha",C184)))</formula>
    </cfRule>
    <cfRule type="cellIs" dxfId="921" priority="132" operator="equal">
      <formula>"Selecione uma opção:"</formula>
    </cfRule>
  </conditionalFormatting>
  <conditionalFormatting sqref="C202:Q202">
    <cfRule type="containsText" dxfId="920" priority="125" operator="containsText" text="Preencha">
      <formula>NOT(ISERROR(SEARCH("Preencha",C202)))</formula>
    </cfRule>
    <cfRule type="cellIs" dxfId="919" priority="126" operator="equal">
      <formula>"Selecione uma opção:"</formula>
    </cfRule>
  </conditionalFormatting>
  <conditionalFormatting sqref="N227:Q227 C228:Q229">
    <cfRule type="containsText" dxfId="918" priority="129" operator="containsText" text="Preencha">
      <formula>NOT(ISERROR(SEARCH("Preencha",C227)))</formula>
    </cfRule>
    <cfRule type="cellIs" dxfId="917" priority="130" operator="equal">
      <formula>"Selecione uma opção:"</formula>
    </cfRule>
  </conditionalFormatting>
  <conditionalFormatting sqref="C206:Q206">
    <cfRule type="containsText" dxfId="916" priority="127" operator="containsText" text="Preencha">
      <formula>NOT(ISERROR(SEARCH("Preencha",C206)))</formula>
    </cfRule>
    <cfRule type="cellIs" dxfId="915" priority="128" operator="equal">
      <formula>"Selecione uma opção:"</formula>
    </cfRule>
  </conditionalFormatting>
  <conditionalFormatting sqref="G227">
    <cfRule type="containsText" dxfId="914" priority="123" operator="containsText" text="Preencha">
      <formula>NOT(ISERROR(SEARCH("Preencha",G227)))</formula>
    </cfRule>
    <cfRule type="cellIs" dxfId="913" priority="124" operator="equal">
      <formula>"Selecione uma opção:"</formula>
    </cfRule>
  </conditionalFormatting>
  <conditionalFormatting sqref="C230:Q230">
    <cfRule type="containsText" dxfId="912" priority="119" operator="containsText" text="Preencha">
      <formula>NOT(ISERROR(SEARCH("Preencha",C230)))</formula>
    </cfRule>
    <cfRule type="cellIs" dxfId="911" priority="120" operator="equal">
      <formula>"Selecione uma opção:"</formula>
    </cfRule>
  </conditionalFormatting>
  <conditionalFormatting sqref="C234:Q234">
    <cfRule type="containsText" dxfId="910" priority="121" operator="containsText" text="Preencha">
      <formula>NOT(ISERROR(SEARCH("Preencha",C234)))</formula>
    </cfRule>
    <cfRule type="cellIs" dxfId="909" priority="122" operator="equal">
      <formula>"Selecione uma opção:"</formula>
    </cfRule>
  </conditionalFormatting>
  <conditionalFormatting sqref="C258:Q258">
    <cfRule type="containsText" dxfId="908" priority="113" operator="containsText" text="Preencha">
      <formula>NOT(ISERROR(SEARCH("Preencha",C258)))</formula>
    </cfRule>
    <cfRule type="cellIs" dxfId="907" priority="114" operator="equal">
      <formula>"Selecione uma opção:"</formula>
    </cfRule>
  </conditionalFormatting>
  <conditionalFormatting sqref="C300:I300">
    <cfRule type="containsText" dxfId="906" priority="117" operator="containsText" text="Preencha">
      <formula>NOT(ISERROR(SEARCH("Preencha",C300)))</formula>
    </cfRule>
    <cfRule type="cellIs" dxfId="905" priority="118" operator="equal">
      <formula>"Selecione uma opção:"</formula>
    </cfRule>
  </conditionalFormatting>
  <conditionalFormatting sqref="C262:Q262">
    <cfRule type="containsText" dxfId="904" priority="115" operator="containsText" text="Preencha">
      <formula>NOT(ISERROR(SEARCH("Preencha",C262)))</formula>
    </cfRule>
    <cfRule type="cellIs" dxfId="903" priority="116" operator="equal">
      <formula>"Selecione uma opção:"</formula>
    </cfRule>
  </conditionalFormatting>
  <conditionalFormatting sqref="C187 C186:Q186">
    <cfRule type="containsText" dxfId="902" priority="111" operator="containsText" text="Preencha">
      <formula>NOT(ISERROR(SEARCH("Preencha",C186)))</formula>
    </cfRule>
    <cfRule type="cellIs" dxfId="901" priority="112" operator="equal">
      <formula>"Selecione uma opção:"</formula>
    </cfRule>
  </conditionalFormatting>
  <conditionalFormatting sqref="C204:Q204">
    <cfRule type="containsText" dxfId="900" priority="109" operator="containsText" text="Preencha">
      <formula>NOT(ISERROR(SEARCH("Preencha",C204)))</formula>
    </cfRule>
    <cfRule type="cellIs" dxfId="899" priority="110" operator="equal">
      <formula>"Selecione uma opção:"</formula>
    </cfRule>
  </conditionalFormatting>
  <conditionalFormatting sqref="C233 C232:Q232">
    <cfRule type="containsText" dxfId="898" priority="107" operator="containsText" text="Preencha">
      <formula>NOT(ISERROR(SEARCH("Preencha",C232)))</formula>
    </cfRule>
    <cfRule type="cellIs" dxfId="897" priority="108" operator="equal">
      <formula>"Selecione uma opção:"</formula>
    </cfRule>
  </conditionalFormatting>
  <conditionalFormatting sqref="C261 C260:Q260">
    <cfRule type="containsText" dxfId="896" priority="105" operator="containsText" text="Preencha">
      <formula>NOT(ISERROR(SEARCH("Preencha",C260)))</formula>
    </cfRule>
    <cfRule type="cellIs" dxfId="895" priority="106" operator="equal">
      <formula>"Selecione uma opção:"</formula>
    </cfRule>
  </conditionalFormatting>
  <conditionalFormatting sqref="I191:I199">
    <cfRule type="containsText" dxfId="894" priority="99" operator="containsText" text="Preencha">
      <formula>NOT(ISERROR(SEARCH("Preencha",I191)))</formula>
    </cfRule>
    <cfRule type="cellIs" dxfId="893" priority="100" operator="equal">
      <formula>"Selecione uma opção:"</formula>
    </cfRule>
  </conditionalFormatting>
  <conditionalFormatting sqref="E190 G190:H190 C191:C199 E191:H199 K199:Q199 N190:Q198">
    <cfRule type="containsText" dxfId="892" priority="103" operator="containsText" text="Preencha">
      <formula>NOT(ISERROR(SEARCH("Preencha",C190)))</formula>
    </cfRule>
    <cfRule type="cellIs" dxfId="891" priority="104" operator="equal">
      <formula>"Selecione uma opção:"</formula>
    </cfRule>
  </conditionalFormatting>
  <conditionalFormatting sqref="C190 I190">
    <cfRule type="containsText" dxfId="890" priority="101" operator="containsText" text="Preencha">
      <formula>NOT(ISERROR(SEARCH("Preencha",C190)))</formula>
    </cfRule>
    <cfRule type="cellIs" dxfId="889" priority="102" operator="equal">
      <formula>"Selecione uma opção:"</formula>
    </cfRule>
  </conditionalFormatting>
  <conditionalFormatting sqref="G216:H226 N216:Q226 C216:C227">
    <cfRule type="containsText" dxfId="888" priority="89" operator="containsText" text="Preencha">
      <formula>NOT(ISERROR(SEARCH("Preencha",C216)))</formula>
    </cfRule>
    <cfRule type="cellIs" dxfId="887" priority="90" operator="equal">
      <formula>"Selecione uma opção:"</formula>
    </cfRule>
  </conditionalFormatting>
  <conditionalFormatting sqref="I216:I226">
    <cfRule type="containsText" dxfId="886" priority="87" operator="containsText" text="Preencha">
      <formula>NOT(ISERROR(SEARCH("Preencha",I216)))</formula>
    </cfRule>
    <cfRule type="cellIs" dxfId="885" priority="88" operator="equal">
      <formula>"Selecione uma opção:"</formula>
    </cfRule>
  </conditionalFormatting>
  <conditionalFormatting sqref="C256:Q256 N255:Q255">
    <cfRule type="containsText" dxfId="884" priority="85" operator="containsText" text="Preencha">
      <formula>NOT(ISERROR(SEARCH("Preencha",C255)))</formula>
    </cfRule>
    <cfRule type="cellIs" dxfId="883" priority="86" operator="equal">
      <formula>"Selecione uma opção:"</formula>
    </cfRule>
  </conditionalFormatting>
  <conditionalFormatting sqref="I209:I215">
    <cfRule type="containsText" dxfId="882" priority="93" operator="containsText" text="Preencha">
      <formula>NOT(ISERROR(SEARCH("Preencha",I209)))</formula>
    </cfRule>
    <cfRule type="cellIs" dxfId="881" priority="94" operator="equal">
      <formula>"Selecione uma opção:"</formula>
    </cfRule>
  </conditionalFormatting>
  <conditionalFormatting sqref="E208 G208:H208 C209:C215 E209:H210 N208:Q215 G211:H215 E211:F227">
    <cfRule type="containsText" dxfId="880" priority="97" operator="containsText" text="Preencha">
      <formula>NOT(ISERROR(SEARCH("Preencha",C208)))</formula>
    </cfRule>
    <cfRule type="cellIs" dxfId="879" priority="98" operator="equal">
      <formula>"Selecione uma opção:"</formula>
    </cfRule>
  </conditionalFormatting>
  <conditionalFormatting sqref="C208 I208">
    <cfRule type="containsText" dxfId="878" priority="95" operator="containsText" text="Preencha">
      <formula>NOT(ISERROR(SEARCH("Preencha",C208)))</formula>
    </cfRule>
    <cfRule type="cellIs" dxfId="877" priority="96" operator="equal">
      <formula>"Selecione uma opção:"</formula>
    </cfRule>
  </conditionalFormatting>
  <conditionalFormatting sqref="C205">
    <cfRule type="containsText" dxfId="876" priority="91" operator="containsText" text="Preencha">
      <formula>NOT(ISERROR(SEARCH("Preencha",C205)))</formula>
    </cfRule>
    <cfRule type="cellIs" dxfId="875" priority="92" operator="equal">
      <formula>"Selecione uma opção:"</formula>
    </cfRule>
  </conditionalFormatting>
  <conditionalFormatting sqref="G255">
    <cfRule type="containsText" dxfId="874" priority="83" operator="containsText" text="Preencha">
      <formula>NOT(ISERROR(SEARCH("Preencha",G255)))</formula>
    </cfRule>
    <cfRule type="cellIs" dxfId="873" priority="84" operator="equal">
      <formula>"Selecione uma opção:"</formula>
    </cfRule>
  </conditionalFormatting>
  <conditionalFormatting sqref="I237:I243">
    <cfRule type="containsText" dxfId="872" priority="77" operator="containsText" text="Preencha">
      <formula>NOT(ISERROR(SEARCH("Preencha",I237)))</formula>
    </cfRule>
    <cfRule type="cellIs" dxfId="871" priority="78" operator="equal">
      <formula>"Selecione uma opção:"</formula>
    </cfRule>
  </conditionalFormatting>
  <conditionalFormatting sqref="E236 G236:H236 C237:C243 E237:H238 N236:Q243 G239:H243 E239:F255">
    <cfRule type="containsText" dxfId="870" priority="81" operator="containsText" text="Preencha">
      <formula>NOT(ISERROR(SEARCH("Preencha",C236)))</formula>
    </cfRule>
    <cfRule type="cellIs" dxfId="869" priority="82" operator="equal">
      <formula>"Selecione uma opção:"</formula>
    </cfRule>
  </conditionalFormatting>
  <conditionalFormatting sqref="C236 I236">
    <cfRule type="containsText" dxfId="868" priority="79" operator="containsText" text="Preencha">
      <formula>NOT(ISERROR(SEARCH("Preencha",C236)))</formula>
    </cfRule>
    <cfRule type="cellIs" dxfId="867" priority="80" operator="equal">
      <formula>"Selecione uma opção:"</formula>
    </cfRule>
  </conditionalFormatting>
  <conditionalFormatting sqref="I244:I254">
    <cfRule type="containsText" dxfId="866" priority="73" operator="containsText" text="Preencha">
      <formula>NOT(ISERROR(SEARCH("Preencha",I244)))</formula>
    </cfRule>
    <cfRule type="cellIs" dxfId="865" priority="74" operator="equal">
      <formula>"Selecione uma opção:"</formula>
    </cfRule>
  </conditionalFormatting>
  <conditionalFormatting sqref="G244:H254 N244:Q254 C244:C255">
    <cfRule type="containsText" dxfId="864" priority="75" operator="containsText" text="Preencha">
      <formula>NOT(ISERROR(SEARCH("Preencha",C244)))</formula>
    </cfRule>
    <cfRule type="cellIs" dxfId="863" priority="76" operator="equal">
      <formula>"Selecione uma opção:"</formula>
    </cfRule>
  </conditionalFormatting>
  <conditionalFormatting sqref="I264">
    <cfRule type="containsText" dxfId="862" priority="63" operator="containsText" text="Preencha">
      <formula>NOT(ISERROR(SEARCH("Preencha",I264)))</formula>
    </cfRule>
    <cfRule type="cellIs" dxfId="861" priority="64" operator="equal">
      <formula>"Selecione uma opção:"</formula>
    </cfRule>
  </conditionalFormatting>
  <conditionalFormatting sqref="N272:Q282">
    <cfRule type="containsText" dxfId="860" priority="67" operator="containsText" text="Preencha">
      <formula>NOT(ISERROR(SEARCH("Preencha",N272)))</formula>
    </cfRule>
    <cfRule type="cellIs" dxfId="859" priority="68" operator="equal">
      <formula>"Selecione uma opção:"</formula>
    </cfRule>
  </conditionalFormatting>
  <conditionalFormatting sqref="N264:Q271 C265:C299">
    <cfRule type="containsText" dxfId="858" priority="71" operator="containsText" text="Preencha">
      <formula>NOT(ISERROR(SEARCH("Preencha",C264)))</formula>
    </cfRule>
    <cfRule type="cellIs" dxfId="857" priority="72" operator="equal">
      <formula>"Selecione uma opção:"</formula>
    </cfRule>
  </conditionalFormatting>
  <conditionalFormatting sqref="C264">
    <cfRule type="containsText" dxfId="856" priority="69" operator="containsText" text="Preencha">
      <formula>NOT(ISERROR(SEARCH("Preencha",C264)))</formula>
    </cfRule>
    <cfRule type="cellIs" dxfId="855" priority="70" operator="equal">
      <formula>"Selecione uma opção:"</formula>
    </cfRule>
  </conditionalFormatting>
  <conditionalFormatting sqref="N283:Q299">
    <cfRule type="containsText" dxfId="854" priority="65" operator="containsText" text="Preencha">
      <formula>NOT(ISERROR(SEARCH("Preencha",N283)))</formula>
    </cfRule>
    <cfRule type="cellIs" dxfId="853" priority="66" operator="equal">
      <formula>"Selecione uma opção:"</formula>
    </cfRule>
  </conditionalFormatting>
  <conditionalFormatting sqref="I265:I299">
    <cfRule type="containsText" dxfId="852" priority="61" operator="containsText" text="Preencha">
      <formula>NOT(ISERROR(SEARCH("Preencha",I265)))</formula>
    </cfRule>
    <cfRule type="cellIs" dxfId="851" priority="62" operator="equal">
      <formula>"Selecione uma opção:"</formula>
    </cfRule>
  </conditionalFormatting>
  <conditionalFormatting sqref="J300:Q300">
    <cfRule type="containsText" dxfId="850" priority="59" operator="containsText" text="Preencha">
      <formula>NOT(ISERROR(SEARCH("Preencha",J300)))</formula>
    </cfRule>
    <cfRule type="cellIs" dxfId="849" priority="60" operator="equal">
      <formula>"Selecione uma opção:"</formula>
    </cfRule>
  </conditionalFormatting>
  <conditionalFormatting sqref="C185:Q185">
    <cfRule type="containsText" dxfId="848" priority="57" operator="containsText" text="Preencha">
      <formula>NOT(ISERROR(SEARCH("Preencha",C185)))</formula>
    </cfRule>
    <cfRule type="cellIs" dxfId="847" priority="58" operator="equal">
      <formula>"Selecione uma opção:"</formula>
    </cfRule>
  </conditionalFormatting>
  <conditionalFormatting sqref="C203:Q203">
    <cfRule type="containsText" dxfId="846" priority="55" operator="containsText" text="Preencha">
      <formula>NOT(ISERROR(SEARCH("Preencha",C203)))</formula>
    </cfRule>
    <cfRule type="cellIs" dxfId="845" priority="56" operator="equal">
      <formula>"Selecione uma opção:"</formula>
    </cfRule>
  </conditionalFormatting>
  <conditionalFormatting sqref="C231:Q231">
    <cfRule type="containsText" dxfId="844" priority="53" operator="containsText" text="Preencha">
      <formula>NOT(ISERROR(SEARCH("Preencha",C231)))</formula>
    </cfRule>
    <cfRule type="cellIs" dxfId="843" priority="54" operator="equal">
      <formula>"Selecione uma opção:"</formula>
    </cfRule>
  </conditionalFormatting>
  <conditionalFormatting sqref="C259:Q259">
    <cfRule type="containsText" dxfId="842" priority="51" operator="containsText" text="Preencha">
      <formula>NOT(ISERROR(SEARCH("Preencha",C259)))</formula>
    </cfRule>
    <cfRule type="cellIs" dxfId="841" priority="52" operator="equal">
      <formula>"Selecione uma opção:"</formula>
    </cfRule>
  </conditionalFormatting>
  <conditionalFormatting sqref="C132:C181 E132:H181 K132:P181">
    <cfRule type="containsText" dxfId="840" priority="49" operator="containsText" text="Preencha">
      <formula>NOT(ISERROR(SEARCH("Preencha",C132)))</formula>
    </cfRule>
    <cfRule type="cellIs" dxfId="839" priority="50" operator="equal">
      <formula>"Selecione uma opção:"</formula>
    </cfRule>
  </conditionalFormatting>
  <conditionalFormatting sqref="I181">
    <cfRule type="containsText" dxfId="838" priority="47" operator="containsText" text="Preencha">
      <formula>NOT(ISERROR(SEARCH("Preencha",I181)))</formula>
    </cfRule>
    <cfRule type="cellIs" dxfId="837" priority="48" operator="equal">
      <formula>"Selecione uma opção:"</formula>
    </cfRule>
  </conditionalFormatting>
  <conditionalFormatting sqref="I132:I180">
    <cfRule type="containsText" dxfId="836" priority="45" operator="containsText" text="Preencha">
      <formula>NOT(ISERROR(SEARCH("Preencha",I132)))</formula>
    </cfRule>
    <cfRule type="cellIs" dxfId="835" priority="46" operator="equal">
      <formula>"Selecione uma opção:"</formula>
    </cfRule>
  </conditionalFormatting>
  <conditionalFormatting sqref="Q132:Q181">
    <cfRule type="containsText" dxfId="834" priority="33" operator="containsText" text="Preencha">
      <formula>NOT(ISERROR(SEARCH("Preencha",Q132)))</formula>
    </cfRule>
    <cfRule type="cellIs" dxfId="833" priority="34" operator="equal">
      <formula>"Selecione uma opção:"</formula>
    </cfRule>
  </conditionalFormatting>
  <conditionalFormatting sqref="C65:Q65">
    <cfRule type="containsText" dxfId="832" priority="31" operator="containsText" text="Preencha">
      <formula>NOT(ISERROR(SEARCH("Preencha",C65)))</formula>
    </cfRule>
    <cfRule type="cellIs" dxfId="831" priority="32" operator="equal">
      <formula>"Selecione uma opção:"</formula>
    </cfRule>
  </conditionalFormatting>
  <conditionalFormatting sqref="E39">
    <cfRule type="containsText" dxfId="830" priority="29" operator="containsText" text="Preencha">
      <formula>NOT(ISERROR(SEARCH("Preencha",E39)))</formula>
    </cfRule>
    <cfRule type="cellIs" dxfId="829" priority="30" operator="equal">
      <formula>"Selecione uma opção:"</formula>
    </cfRule>
  </conditionalFormatting>
  <conditionalFormatting sqref="C40:E64">
    <cfRule type="containsText" dxfId="828" priority="27" operator="containsText" text="Preencha">
      <formula>NOT(ISERROR(SEARCH("Preencha",C40)))</formula>
    </cfRule>
    <cfRule type="cellIs" dxfId="827" priority="28" operator="equal">
      <formula>"Selecione uma opção:"</formula>
    </cfRule>
  </conditionalFormatting>
  <conditionalFormatting sqref="C40:C64 I40:I64">
    <cfRule type="containsText" dxfId="826" priority="25" operator="containsText" text="Preencha">
      <formula>NOT(ISERROR(SEARCH("Preencha",C40)))</formula>
    </cfRule>
    <cfRule type="cellIs" dxfId="825" priority="26" operator="equal">
      <formula>"Selecione uma opção:"</formula>
    </cfRule>
  </conditionalFormatting>
  <conditionalFormatting sqref="F40:F64">
    <cfRule type="containsText" dxfId="824" priority="23" operator="containsText" text="Preencha">
      <formula>NOT(ISERROR(SEARCH("Preencha",F40)))</formula>
    </cfRule>
    <cfRule type="cellIs" dxfId="823" priority="24" operator="equal">
      <formula>"Selecione uma opção:"</formula>
    </cfRule>
  </conditionalFormatting>
  <conditionalFormatting sqref="J40:J64">
    <cfRule type="containsText" dxfId="822" priority="21" operator="containsText" text="Preencha">
      <formula>NOT(ISERROR(SEARCH("Preencha",J40)))</formula>
    </cfRule>
    <cfRule type="cellIs" dxfId="821" priority="22" operator="equal">
      <formula>"Selecione uma opção:"</formula>
    </cfRule>
  </conditionalFormatting>
  <conditionalFormatting sqref="J40:J64">
    <cfRule type="cellIs" dxfId="820" priority="20" operator="equal">
      <formula>0</formula>
    </cfRule>
  </conditionalFormatting>
  <conditionalFormatting sqref="J38:Q38">
    <cfRule type="containsText" dxfId="819" priority="18" operator="containsText" text="Preencha">
      <formula>NOT(ISERROR(SEARCH("Preencha",J38)))</formula>
    </cfRule>
    <cfRule type="cellIs" dxfId="818" priority="19" operator="equal">
      <formula>"Selecione uma opção:"</formula>
    </cfRule>
  </conditionalFormatting>
  <conditionalFormatting sqref="C15:E37">
    <cfRule type="containsText" dxfId="817" priority="16" operator="containsText" text="Preencha">
      <formula>NOT(ISERROR(SEARCH("Preencha",C15)))</formula>
    </cfRule>
    <cfRule type="cellIs" dxfId="816" priority="17" operator="equal">
      <formula>"Selecione uma opção:"</formula>
    </cfRule>
  </conditionalFormatting>
  <conditionalFormatting sqref="F15 I15 C15">
    <cfRule type="containsText" dxfId="815" priority="14" operator="containsText" text="Preencha">
      <formula>NOT(ISERROR(SEARCH("Preencha",C15)))</formula>
    </cfRule>
    <cfRule type="cellIs" dxfId="814" priority="15" operator="equal">
      <formula>"Selecione uma opção:"</formula>
    </cfRule>
  </conditionalFormatting>
  <conditionalFormatting sqref="I16:I37 C16:C37">
    <cfRule type="containsText" dxfId="813" priority="12" operator="containsText" text="Preencha">
      <formula>NOT(ISERROR(SEARCH("Preencha",C16)))</formula>
    </cfRule>
    <cfRule type="cellIs" dxfId="812" priority="13" operator="equal">
      <formula>"Selecione uma opção:"</formula>
    </cfRule>
  </conditionalFormatting>
  <conditionalFormatting sqref="F16:F37">
    <cfRule type="containsText" dxfId="811" priority="10" operator="containsText" text="Preencha">
      <formula>NOT(ISERROR(SEARCH("Preencha",F16)))</formula>
    </cfRule>
    <cfRule type="cellIs" dxfId="810" priority="11" operator="equal">
      <formula>"Selecione uma opção:"</formula>
    </cfRule>
  </conditionalFormatting>
  <conditionalFormatting sqref="J15">
    <cfRule type="containsText" dxfId="809" priority="8" operator="containsText" text="Preencha">
      <formula>NOT(ISERROR(SEARCH("Preencha",J15)))</formula>
    </cfRule>
    <cfRule type="cellIs" dxfId="808" priority="9" operator="equal">
      <formula>"Selecione uma opção:"</formula>
    </cfRule>
  </conditionalFormatting>
  <conditionalFormatting sqref="J16:J37">
    <cfRule type="containsText" dxfId="807" priority="6" operator="containsText" text="Preencha">
      <formula>NOT(ISERROR(SEARCH("Preencha",J16)))</formula>
    </cfRule>
    <cfRule type="cellIs" dxfId="806" priority="7" operator="equal">
      <formula>"Selecione uma opção:"</formula>
    </cfRule>
  </conditionalFormatting>
  <conditionalFormatting sqref="J15:J37">
    <cfRule type="cellIs" dxfId="805" priority="5" operator="equal">
      <formula>0</formula>
    </cfRule>
  </conditionalFormatting>
  <conditionalFormatting sqref="J15">
    <cfRule type="containsText" dxfId="804" priority="3" operator="containsText" text="Preencha">
      <formula>NOT(ISERROR(SEARCH("Preencha",J15)))</formula>
    </cfRule>
    <cfRule type="cellIs" dxfId="803" priority="4" operator="equal">
      <formula>"Selecione uma opção:"</formula>
    </cfRule>
  </conditionalFormatting>
  <conditionalFormatting sqref="J15">
    <cfRule type="containsText" dxfId="802" priority="1" operator="containsText" text="Preencha">
      <formula>NOT(ISERROR(SEARCH("Preencha",J15)))</formula>
    </cfRule>
    <cfRule type="cellIs" dxfId="801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92AB301-BA55-4AB3-BBF7-67352B40803A}">
      <formula1>0</formula1>
      <formula2>1000</formula2>
    </dataValidation>
    <dataValidation type="list" allowBlank="1" showInputMessage="1" showErrorMessage="1" sqref="H40:H64" xr:uid="{7A19D584-9147-4FE0-A18F-49EC6C15C86D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4EC60C1-9617-49D1-9D16-199A5D29250B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5F6BA189-D4D5-4040-AB50-CC8BD1262F77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E6F07755-7784-49DA-9E30-CD7CFE42B6B5}">
          <x14:formula1>
            <xm:f>'Calculo Taxa RH'!#REF!</xm:f>
          </x14:formula1>
          <xm:sqref>H38</xm:sqref>
        </x14:dataValidation>
        <x14:dataValidation type="list" allowBlank="1" showInputMessage="1" showErrorMessage="1" xr:uid="{EA3B4072-D6F0-4D49-8A89-955C5326FF92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3" tint="0.59999389629810485"/>
  </sheetPr>
  <dimension ref="B1:V606"/>
  <sheetViews>
    <sheetView showGridLines="0" topLeftCell="A250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61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800" priority="358" operator="containsText" text="Preencha">
      <formula>NOT(ISERROR(SEARCH("Preencha",B1)))</formula>
    </cfRule>
    <cfRule type="cellIs" dxfId="799" priority="359" operator="equal">
      <formula>"Selecione uma opção:"</formula>
    </cfRule>
  </conditionalFormatting>
  <conditionalFormatting sqref="C9:Q9">
    <cfRule type="containsText" dxfId="798" priority="356" operator="containsText" text="Preencha">
      <formula>NOT(ISERROR(SEARCH("Preencha",C9)))</formula>
    </cfRule>
    <cfRule type="cellIs" dxfId="797" priority="357" operator="equal">
      <formula>"Selecione uma opção:"</formula>
    </cfRule>
  </conditionalFormatting>
  <conditionalFormatting sqref="B3 R3:U3 B4:U8">
    <cfRule type="containsText" dxfId="796" priority="354" operator="containsText" text="Preencha">
      <formula>NOT(ISERROR(SEARCH("Preencha",B3)))</formula>
    </cfRule>
    <cfRule type="cellIs" dxfId="795" priority="355" operator="equal">
      <formula>"Selecione uma opção:"</formula>
    </cfRule>
  </conditionalFormatting>
  <conditionalFormatting sqref="C3:Q3">
    <cfRule type="containsText" dxfId="794" priority="352" operator="containsText" text="Preencha">
      <formula>NOT(ISERROR(SEARCH("Preencha",C3)))</formula>
    </cfRule>
    <cfRule type="cellIs" dxfId="793" priority="353" operator="equal">
      <formula>"Selecione uma opção:"</formula>
    </cfRule>
  </conditionalFormatting>
  <conditionalFormatting sqref="I38 C38">
    <cfRule type="containsText" dxfId="792" priority="344" operator="containsText" text="Preencha">
      <formula>NOT(ISERROR(SEARCH("Preencha",C38)))</formula>
    </cfRule>
    <cfRule type="cellIs" dxfId="791" priority="345" operator="equal">
      <formula>"Selecione uma opção:"</formula>
    </cfRule>
  </conditionalFormatting>
  <conditionalFormatting sqref="B130 B125 B129:R129 R130 R125:U125 R127:U128 B127:B128">
    <cfRule type="containsText" dxfId="790" priority="348" operator="containsText" text="Preencha">
      <formula>NOT(ISERROR(SEARCH("Preencha",B125)))</formula>
    </cfRule>
    <cfRule type="cellIs" dxfId="789" priority="349" operator="equal">
      <formula>"Selecione uma opção:"</formula>
    </cfRule>
  </conditionalFormatting>
  <conditionalFormatting sqref="I122 B123:U124">
    <cfRule type="containsText" dxfId="788" priority="342" operator="containsText" text="Preencha">
      <formula>NOT(ISERROR(SEARCH("Preencha",B122)))</formula>
    </cfRule>
    <cfRule type="cellIs" dxfId="787" priority="343" operator="equal">
      <formula>"Selecione uma opção:"</formula>
    </cfRule>
  </conditionalFormatting>
  <conditionalFormatting sqref="C125:Q125">
    <cfRule type="containsText" dxfId="786" priority="346" operator="containsText" text="Preencha">
      <formula>NOT(ISERROR(SEARCH("Preencha",C125)))</formula>
    </cfRule>
    <cfRule type="cellIs" dxfId="785" priority="347" operator="equal">
      <formula>"Selecione uma opção:"</formula>
    </cfRule>
  </conditionalFormatting>
  <conditionalFormatting sqref="C67:Q67">
    <cfRule type="containsText" dxfId="784" priority="338" operator="containsText" text="Preencha">
      <formula>NOT(ISERROR(SEARCH("Preencha",C67)))</formula>
    </cfRule>
    <cfRule type="cellIs" dxfId="783" priority="339" operator="equal">
      <formula>"Selecione uma opção:"</formula>
    </cfRule>
  </conditionalFormatting>
  <conditionalFormatting sqref="B67 B71:R71 B70 R72 B72 R67:U67 B68:U68 R70:U70">
    <cfRule type="containsText" dxfId="782" priority="340" operator="containsText" text="Preencha">
      <formula>NOT(ISERROR(SEARCH("Preencha",B67)))</formula>
    </cfRule>
    <cfRule type="cellIs" dxfId="781" priority="341" operator="equal">
      <formula>"Selecione uma opção:"</formula>
    </cfRule>
  </conditionalFormatting>
  <conditionalFormatting sqref="B184 R184:U184 R186:U187 B186:B189 R188:R189">
    <cfRule type="containsText" dxfId="780" priority="336" operator="containsText" text="Preencha">
      <formula>NOT(ISERROR(SEARCH("Preencha",B184)))</formula>
    </cfRule>
    <cfRule type="cellIs" dxfId="779" priority="337" operator="equal">
      <formula>"Selecione uma opção:"</formula>
    </cfRule>
  </conditionalFormatting>
  <conditionalFormatting sqref="B208">
    <cfRule type="containsText" dxfId="778" priority="332" operator="containsText" text="Preencha">
      <formula>NOT(ISERROR(SEARCH("Preencha",B208)))</formula>
    </cfRule>
    <cfRule type="cellIs" dxfId="777" priority="333" operator="equal">
      <formula>"Selecione uma opção:"</formula>
    </cfRule>
  </conditionalFormatting>
  <conditionalFormatting sqref="R208:R227 B228:B229 R228:U229">
    <cfRule type="containsText" dxfId="776" priority="330" operator="containsText" text="Preencha">
      <formula>NOT(ISERROR(SEARCH("Preencha",B208)))</formula>
    </cfRule>
    <cfRule type="cellIs" dxfId="775" priority="331" operator="equal">
      <formula>"Selecione uma opção:"</formula>
    </cfRule>
  </conditionalFormatting>
  <conditionalFormatting sqref="B202 B204:B207 R202:V202 R204:V205 R206:R207">
    <cfRule type="containsText" dxfId="774" priority="328" operator="containsText" text="Preencha">
      <formula>NOT(ISERROR(SEARCH("Preencha",B202)))</formula>
    </cfRule>
    <cfRule type="cellIs" dxfId="773" priority="329" operator="equal">
      <formula>"Selecione uma opção:"</formula>
    </cfRule>
  </conditionalFormatting>
  <conditionalFormatting sqref="B237:B255">
    <cfRule type="containsText" dxfId="772" priority="322" operator="containsText" text="Preencha">
      <formula>NOT(ISERROR(SEARCH("Preencha",B237)))</formula>
    </cfRule>
    <cfRule type="cellIs" dxfId="771" priority="323" operator="equal">
      <formula>"Selecione uma opção:"</formula>
    </cfRule>
  </conditionalFormatting>
  <conditionalFormatting sqref="B236">
    <cfRule type="containsText" dxfId="770" priority="320" operator="containsText" text="Preencha">
      <formula>NOT(ISERROR(SEARCH("Preencha",B236)))</formula>
    </cfRule>
    <cfRule type="cellIs" dxfId="769" priority="321" operator="equal">
      <formula>"Selecione uma opção:"</formula>
    </cfRule>
  </conditionalFormatting>
  <conditionalFormatting sqref="B256 R236:R256 U256:V256">
    <cfRule type="containsText" dxfId="768" priority="318" operator="containsText" text="Preencha">
      <formula>NOT(ISERROR(SEARCH("Preencha",B236)))</formula>
    </cfRule>
    <cfRule type="cellIs" dxfId="767" priority="319" operator="equal">
      <formula>"Selecione uma opção:"</formula>
    </cfRule>
  </conditionalFormatting>
  <conditionalFormatting sqref="B230 R230:U230 R232:U233 B232:B235 R234:R235">
    <cfRule type="containsText" dxfId="766" priority="316" operator="containsText" text="Preencha">
      <formula>NOT(ISERROR(SEARCH("Preencha",B230)))</formula>
    </cfRule>
    <cfRule type="cellIs" dxfId="765" priority="317" operator="equal">
      <formula>"Selecione uma opção:"</formula>
    </cfRule>
  </conditionalFormatting>
  <conditionalFormatting sqref="V230 V232:V235">
    <cfRule type="containsText" dxfId="764" priority="280" operator="containsText" text="Preencha">
      <formula>NOT(ISERROR(SEARCH("Preencha",V230)))</formula>
    </cfRule>
    <cfRule type="cellIs" dxfId="763" priority="281" operator="equal">
      <formula>"Selecione uma opção:"</formula>
    </cfRule>
  </conditionalFormatting>
  <conditionalFormatting sqref="B69 R69:U69">
    <cfRule type="containsText" dxfId="762" priority="302" operator="containsText" text="Preencha">
      <formula>NOT(ISERROR(SEARCH("Preencha",B69)))</formula>
    </cfRule>
    <cfRule type="cellIs" dxfId="761" priority="303" operator="equal">
      <formula>"Selecione uma opção:"</formula>
    </cfRule>
  </conditionalFormatting>
  <conditionalFormatting sqref="I74:I121">
    <cfRule type="containsText" dxfId="760" priority="300" operator="containsText" text="Preencha">
      <formula>NOT(ISERROR(SEARCH("Preencha",I74)))</formula>
    </cfRule>
    <cfRule type="cellIs" dxfId="759" priority="301" operator="equal">
      <formula>"Selecione uma opção:"</formula>
    </cfRule>
  </conditionalFormatting>
  <conditionalFormatting sqref="B265:B299">
    <cfRule type="containsText" dxfId="758" priority="312" operator="containsText" text="Preencha">
      <formula>NOT(ISERROR(SEARCH("Preencha",B265)))</formula>
    </cfRule>
    <cfRule type="cellIs" dxfId="757" priority="313" operator="equal">
      <formula>"Selecione uma opção:"</formula>
    </cfRule>
  </conditionalFormatting>
  <conditionalFormatting sqref="B264">
    <cfRule type="containsText" dxfId="756" priority="310" operator="containsText" text="Preencha">
      <formula>NOT(ISERROR(SEARCH("Preencha",B264)))</formula>
    </cfRule>
    <cfRule type="cellIs" dxfId="755" priority="311" operator="equal">
      <formula>"Selecione uma opção:"</formula>
    </cfRule>
  </conditionalFormatting>
  <conditionalFormatting sqref="B300 R264:R300 U300:V300">
    <cfRule type="containsText" dxfId="754" priority="308" operator="containsText" text="Preencha">
      <formula>NOT(ISERROR(SEARCH("Preencha",B264)))</formula>
    </cfRule>
    <cfRule type="cellIs" dxfId="753" priority="309" operator="equal">
      <formula>"Selecione uma opção:"</formula>
    </cfRule>
  </conditionalFormatting>
  <conditionalFormatting sqref="B258 R258:V258 R260:V261 B260:B263 R262:R263">
    <cfRule type="containsText" dxfId="752" priority="306" operator="containsText" text="Preencha">
      <formula>NOT(ISERROR(SEARCH("Preencha",B258)))</formula>
    </cfRule>
    <cfRule type="cellIs" dxfId="751" priority="307" operator="equal">
      <formula>"Selecione uma opção:"</formula>
    </cfRule>
  </conditionalFormatting>
  <conditionalFormatting sqref="V208:V229">
    <cfRule type="containsText" dxfId="750" priority="286" operator="containsText" text="Preencha">
      <formula>NOT(ISERROR(SEARCH("Preencha",V208)))</formula>
    </cfRule>
    <cfRule type="cellIs" dxfId="749" priority="287" operator="equal">
      <formula>"Selecione uma opção:"</formula>
    </cfRule>
  </conditionalFormatting>
  <conditionalFormatting sqref="V236:V255">
    <cfRule type="containsText" dxfId="748" priority="282" operator="containsText" text="Preencha">
      <formula>NOT(ISERROR(SEARCH("Preencha",V236)))</formula>
    </cfRule>
    <cfRule type="cellIs" dxfId="747" priority="283" operator="equal">
      <formula>"Selecione uma opção:"</formula>
    </cfRule>
  </conditionalFormatting>
  <conditionalFormatting sqref="V1:V2 V190:V199 V383:V606 V73:V122">
    <cfRule type="containsText" dxfId="746" priority="298" operator="containsText" text="Preencha">
      <formula>NOT(ISERROR(SEARCH("Preencha",V1)))</formula>
    </cfRule>
    <cfRule type="cellIs" dxfId="745" priority="299" operator="equal">
      <formula>"Selecione uma opção:"</formula>
    </cfRule>
  </conditionalFormatting>
  <conditionalFormatting sqref="V3:V8">
    <cfRule type="containsText" dxfId="744" priority="296" operator="containsText" text="Preencha">
      <formula>NOT(ISERROR(SEARCH("Preencha",V3)))</formula>
    </cfRule>
    <cfRule type="cellIs" dxfId="743" priority="297" operator="equal">
      <formula>"Selecione uma opção:"</formula>
    </cfRule>
  </conditionalFormatting>
  <conditionalFormatting sqref="V125 V127:V130">
    <cfRule type="containsText" dxfId="742" priority="294" operator="containsText" text="Preencha">
      <formula>NOT(ISERROR(SEARCH("Preencha",V125)))</formula>
    </cfRule>
    <cfRule type="cellIs" dxfId="741" priority="295" operator="equal">
      <formula>"Selecione uma opção:"</formula>
    </cfRule>
  </conditionalFormatting>
  <conditionalFormatting sqref="V123:V124">
    <cfRule type="containsText" dxfId="740" priority="292" operator="containsText" text="Preencha">
      <formula>NOT(ISERROR(SEARCH("Preencha",V123)))</formula>
    </cfRule>
    <cfRule type="cellIs" dxfId="739" priority="293" operator="equal">
      <formula>"Selecione uma opção:"</formula>
    </cfRule>
  </conditionalFormatting>
  <conditionalFormatting sqref="V67:V68 V70:V72">
    <cfRule type="containsText" dxfId="738" priority="290" operator="containsText" text="Preencha">
      <formula>NOT(ISERROR(SEARCH("Preencha",V67)))</formula>
    </cfRule>
    <cfRule type="cellIs" dxfId="737" priority="291" operator="equal">
      <formula>"Selecione uma opção:"</formula>
    </cfRule>
  </conditionalFormatting>
  <conditionalFormatting sqref="V184 V186:V189">
    <cfRule type="containsText" dxfId="736" priority="288" operator="containsText" text="Preencha">
      <formula>NOT(ISERROR(SEARCH("Preencha",V184)))</formula>
    </cfRule>
    <cfRule type="cellIs" dxfId="735" priority="289" operator="equal">
      <formula>"Selecione uma opção:"</formula>
    </cfRule>
  </conditionalFormatting>
  <conditionalFormatting sqref="V206:V207">
    <cfRule type="containsText" dxfId="734" priority="284" operator="containsText" text="Preencha">
      <formula>NOT(ISERROR(SEARCH("Preencha",V206)))</formula>
    </cfRule>
    <cfRule type="cellIs" dxfId="733" priority="285" operator="equal">
      <formula>"Selecione uma opção:"</formula>
    </cfRule>
  </conditionalFormatting>
  <conditionalFormatting sqref="V264:V299">
    <cfRule type="containsText" dxfId="732" priority="278" operator="containsText" text="Preencha">
      <formula>NOT(ISERROR(SEARCH("Preencha",V264)))</formula>
    </cfRule>
    <cfRule type="cellIs" dxfId="731" priority="279" operator="equal">
      <formula>"Selecione uma opção:"</formula>
    </cfRule>
  </conditionalFormatting>
  <conditionalFormatting sqref="V69">
    <cfRule type="containsText" dxfId="730" priority="276" operator="containsText" text="Preencha">
      <formula>NOT(ISERROR(SEARCH("Preencha",V69)))</formula>
    </cfRule>
    <cfRule type="cellIs" dxfId="729" priority="277" operator="equal">
      <formula>"Selecione uma opção:"</formula>
    </cfRule>
  </conditionalFormatting>
  <conditionalFormatting sqref="S73:S122">
    <cfRule type="containsText" dxfId="728" priority="274" operator="containsText" text="Preencha">
      <formula>NOT(ISERROR(SEARCH("Preencha",S73)))</formula>
    </cfRule>
    <cfRule type="cellIs" dxfId="727" priority="275" operator="equal">
      <formula>"Selecione uma opção:"</formula>
    </cfRule>
  </conditionalFormatting>
  <conditionalFormatting sqref="U73:U122">
    <cfRule type="containsText" dxfId="726" priority="272" operator="containsText" text="Preencha">
      <formula>NOT(ISERROR(SEARCH("Preencha",U73)))</formula>
    </cfRule>
    <cfRule type="cellIs" dxfId="725" priority="273" operator="equal">
      <formula>"Selecione uma opção:"</formula>
    </cfRule>
  </conditionalFormatting>
  <conditionalFormatting sqref="T73:T122">
    <cfRule type="containsText" dxfId="724" priority="270" operator="containsText" text="Preencha">
      <formula>NOT(ISERROR(SEARCH("Preencha",T73)))</formula>
    </cfRule>
    <cfRule type="cellIs" dxfId="723" priority="271" operator="equal">
      <formula>"Selecione uma opção:"</formula>
    </cfRule>
  </conditionalFormatting>
  <conditionalFormatting sqref="S15:S64">
    <cfRule type="containsText" dxfId="722" priority="268" operator="containsText" text="Preencha">
      <formula>NOT(ISERROR(SEARCH("Preencha",S15)))</formula>
    </cfRule>
    <cfRule type="cellIs" dxfId="721" priority="269" operator="equal">
      <formula>"Selecione uma opção:"</formula>
    </cfRule>
  </conditionalFormatting>
  <conditionalFormatting sqref="U15:U64">
    <cfRule type="containsText" dxfId="720" priority="266" operator="containsText" text="Preencha">
      <formula>NOT(ISERROR(SEARCH("Preencha",U15)))</formula>
    </cfRule>
    <cfRule type="cellIs" dxfId="719" priority="267" operator="equal">
      <formula>"Selecione uma opção:"</formula>
    </cfRule>
  </conditionalFormatting>
  <conditionalFormatting sqref="T15:T64">
    <cfRule type="containsText" dxfId="718" priority="264" operator="containsText" text="Preencha">
      <formula>NOT(ISERROR(SEARCH("Preencha",T15)))</formula>
    </cfRule>
    <cfRule type="cellIs" dxfId="717" priority="265" operator="equal">
      <formula>"Selecione uma opção:"</formula>
    </cfRule>
  </conditionalFormatting>
  <conditionalFormatting sqref="S190:S199">
    <cfRule type="containsText" dxfId="716" priority="262" operator="containsText" text="Preencha">
      <formula>NOT(ISERROR(SEARCH("Preencha",S190)))</formula>
    </cfRule>
    <cfRule type="cellIs" dxfId="715" priority="263" operator="equal">
      <formula>"Selecione uma opção:"</formula>
    </cfRule>
  </conditionalFormatting>
  <conditionalFormatting sqref="U190:U199">
    <cfRule type="containsText" dxfId="714" priority="260" operator="containsText" text="Preencha">
      <formula>NOT(ISERROR(SEARCH("Preencha",U190)))</formula>
    </cfRule>
    <cfRule type="cellIs" dxfId="713" priority="261" operator="equal">
      <formula>"Selecione uma opção:"</formula>
    </cfRule>
  </conditionalFormatting>
  <conditionalFormatting sqref="T190:T199">
    <cfRule type="containsText" dxfId="712" priority="258" operator="containsText" text="Preencha">
      <formula>NOT(ISERROR(SEARCH("Preencha",T190)))</formula>
    </cfRule>
    <cfRule type="cellIs" dxfId="711" priority="259" operator="equal">
      <formula>"Selecione uma opção:"</formula>
    </cfRule>
  </conditionalFormatting>
  <conditionalFormatting sqref="S208:S227">
    <cfRule type="containsText" dxfId="710" priority="256" operator="containsText" text="Preencha">
      <formula>NOT(ISERROR(SEARCH("Preencha",S208)))</formula>
    </cfRule>
    <cfRule type="cellIs" dxfId="709" priority="257" operator="equal">
      <formula>"Selecione uma opção:"</formula>
    </cfRule>
  </conditionalFormatting>
  <conditionalFormatting sqref="U208:U227">
    <cfRule type="containsText" dxfId="708" priority="254" operator="containsText" text="Preencha">
      <formula>NOT(ISERROR(SEARCH("Preencha",U208)))</formula>
    </cfRule>
    <cfRule type="cellIs" dxfId="707" priority="255" operator="equal">
      <formula>"Selecione uma opção:"</formula>
    </cfRule>
  </conditionalFormatting>
  <conditionalFormatting sqref="T208:T227">
    <cfRule type="containsText" dxfId="706" priority="252" operator="containsText" text="Preencha">
      <formula>NOT(ISERROR(SEARCH("Preencha",T208)))</formula>
    </cfRule>
    <cfRule type="cellIs" dxfId="705" priority="253" operator="equal">
      <formula>"Selecione uma opção:"</formula>
    </cfRule>
  </conditionalFormatting>
  <conditionalFormatting sqref="S236:S255">
    <cfRule type="containsText" dxfId="704" priority="250" operator="containsText" text="Preencha">
      <formula>NOT(ISERROR(SEARCH("Preencha",S236)))</formula>
    </cfRule>
    <cfRule type="cellIs" dxfId="703" priority="251" operator="equal">
      <formula>"Selecione uma opção:"</formula>
    </cfRule>
  </conditionalFormatting>
  <conditionalFormatting sqref="U236:U255">
    <cfRule type="containsText" dxfId="702" priority="248" operator="containsText" text="Preencha">
      <formula>NOT(ISERROR(SEARCH("Preencha",U236)))</formula>
    </cfRule>
    <cfRule type="cellIs" dxfId="701" priority="249" operator="equal">
      <formula>"Selecione uma opção:"</formula>
    </cfRule>
  </conditionalFormatting>
  <conditionalFormatting sqref="T236:T255">
    <cfRule type="containsText" dxfId="700" priority="246" operator="containsText" text="Preencha">
      <formula>NOT(ISERROR(SEARCH("Preencha",T236)))</formula>
    </cfRule>
    <cfRule type="cellIs" dxfId="699" priority="247" operator="equal">
      <formula>"Selecione uma opção:"</formula>
    </cfRule>
  </conditionalFormatting>
  <conditionalFormatting sqref="S264:S299">
    <cfRule type="containsText" dxfId="698" priority="244" operator="containsText" text="Preencha">
      <formula>NOT(ISERROR(SEARCH("Preencha",S264)))</formula>
    </cfRule>
    <cfRule type="cellIs" dxfId="697" priority="245" operator="equal">
      <formula>"Selecione uma opção:"</formula>
    </cfRule>
  </conditionalFormatting>
  <conditionalFormatting sqref="U264:U299">
    <cfRule type="containsText" dxfId="696" priority="242" operator="containsText" text="Preencha">
      <formula>NOT(ISERROR(SEARCH("Preencha",U264)))</formula>
    </cfRule>
    <cfRule type="cellIs" dxfId="695" priority="243" operator="equal">
      <formula>"Selecione uma opção:"</formula>
    </cfRule>
  </conditionalFormatting>
  <conditionalFormatting sqref="T264:T299">
    <cfRule type="containsText" dxfId="694" priority="240" operator="containsText" text="Preencha">
      <formula>NOT(ISERROR(SEARCH("Preencha",T264)))</formula>
    </cfRule>
    <cfRule type="cellIs" dxfId="693" priority="241" operator="equal">
      <formula>"Selecione uma opção:"</formula>
    </cfRule>
  </conditionalFormatting>
  <conditionalFormatting sqref="C70 C69:Q69">
    <cfRule type="containsText" dxfId="692" priority="238" operator="containsText" text="Preencha">
      <formula>NOT(ISERROR(SEARCH("Preencha",C69)))</formula>
    </cfRule>
    <cfRule type="cellIs" dxfId="691" priority="239" operator="equal">
      <formula>"Selecione uma opção:"</formula>
    </cfRule>
  </conditionalFormatting>
  <conditionalFormatting sqref="C128 C127:Q127">
    <cfRule type="containsText" dxfId="690" priority="236" operator="containsText" text="Preencha">
      <formula>NOT(ISERROR(SEARCH("Preencha",C127)))</formula>
    </cfRule>
    <cfRule type="cellIs" dxfId="689" priority="237" operator="equal">
      <formula>"Selecione uma opção:"</formula>
    </cfRule>
  </conditionalFormatting>
  <conditionalFormatting sqref="C131 E131:Q131">
    <cfRule type="containsText" dxfId="688" priority="218" operator="containsText" text="Preencha">
      <formula>NOT(ISERROR(SEARCH("Preencha",C131)))</formula>
    </cfRule>
    <cfRule type="cellIs" dxfId="687" priority="219" operator="equal">
      <formula>"Selecione uma opção:"</formula>
    </cfRule>
  </conditionalFormatting>
  <conditionalFormatting sqref="C73 E73:Q73">
    <cfRule type="containsText" dxfId="686" priority="220" operator="containsText" text="Preencha">
      <formula>NOT(ISERROR(SEARCH("Preencha",C73)))</formula>
    </cfRule>
    <cfRule type="cellIs" dxfId="685" priority="221" operator="equal">
      <formula>"Selecione uma opção:"</formula>
    </cfRule>
  </conditionalFormatting>
  <conditionalFormatting sqref="F38">
    <cfRule type="containsText" dxfId="684" priority="176" operator="containsText" text="Preencha">
      <formula>NOT(ISERROR(SEARCH("Preencha",F38)))</formula>
    </cfRule>
    <cfRule type="cellIs" dxfId="683" priority="177" operator="equal">
      <formula>"Selecione uma opção:"</formula>
    </cfRule>
  </conditionalFormatting>
  <conditionalFormatting sqref="B126:U126">
    <cfRule type="containsText" dxfId="682" priority="174" operator="containsText" text="Preencha">
      <formula>NOT(ISERROR(SEARCH("Preencha",B126)))</formula>
    </cfRule>
    <cfRule type="cellIs" dxfId="681" priority="175" operator="equal">
      <formula>"Selecione uma opção:"</formula>
    </cfRule>
  </conditionalFormatting>
  <conditionalFormatting sqref="V126">
    <cfRule type="containsText" dxfId="680" priority="172" operator="containsText" text="Preencha">
      <formula>NOT(ISERROR(SEARCH("Preencha",V126)))</formula>
    </cfRule>
    <cfRule type="cellIs" dxfId="679" priority="173" operator="equal">
      <formula>"Selecione uma opção:"</formula>
    </cfRule>
  </conditionalFormatting>
  <conditionalFormatting sqref="B185 R185:U185">
    <cfRule type="containsText" dxfId="678" priority="170" operator="containsText" text="Preencha">
      <formula>NOT(ISERROR(SEARCH("Preencha",B185)))</formula>
    </cfRule>
    <cfRule type="cellIs" dxfId="677" priority="171" operator="equal">
      <formula>"Selecione uma opção:"</formula>
    </cfRule>
  </conditionalFormatting>
  <conditionalFormatting sqref="V185">
    <cfRule type="containsText" dxfId="676" priority="168" operator="containsText" text="Preencha">
      <formula>NOT(ISERROR(SEARCH("Preencha",V185)))</formula>
    </cfRule>
    <cfRule type="cellIs" dxfId="675" priority="169" operator="equal">
      <formula>"Selecione uma opção:"</formula>
    </cfRule>
  </conditionalFormatting>
  <conditionalFormatting sqref="B203 R203:V203">
    <cfRule type="containsText" dxfId="674" priority="166" operator="containsText" text="Preencha">
      <formula>NOT(ISERROR(SEARCH("Preencha",B203)))</formula>
    </cfRule>
    <cfRule type="cellIs" dxfId="673" priority="167" operator="equal">
      <formula>"Selecione uma opção:"</formula>
    </cfRule>
  </conditionalFormatting>
  <conditionalFormatting sqref="B231 R231:V231">
    <cfRule type="containsText" dxfId="672" priority="164" operator="containsText" text="Preencha">
      <formula>NOT(ISERROR(SEARCH("Preencha",B231)))</formula>
    </cfRule>
    <cfRule type="cellIs" dxfId="671" priority="165" operator="equal">
      <formula>"Selecione uma opção:"</formula>
    </cfRule>
  </conditionalFormatting>
  <conditionalFormatting sqref="B259 R259:V259">
    <cfRule type="containsText" dxfId="670" priority="162" operator="containsText" text="Preencha">
      <formula>NOT(ISERROR(SEARCH("Preencha",B259)))</formula>
    </cfRule>
    <cfRule type="cellIs" dxfId="669" priority="163" operator="equal">
      <formula>"Selecione uma opção:"</formula>
    </cfRule>
  </conditionalFormatting>
  <conditionalFormatting sqref="S300:T300">
    <cfRule type="containsText" dxfId="668" priority="149" operator="containsText" text="Preencha">
      <formula>NOT(ISERROR(SEARCH("Preencha",S300)))</formula>
    </cfRule>
    <cfRule type="cellIs" dxfId="667" priority="150" operator="equal">
      <formula>"Selecione uma opção:"</formula>
    </cfRule>
  </conditionalFormatting>
  <conditionalFormatting sqref="S256:T256">
    <cfRule type="containsText" dxfId="666" priority="147" operator="containsText" text="Preencha">
      <formula>NOT(ISERROR(SEARCH("Preencha",S256)))</formula>
    </cfRule>
    <cfRule type="cellIs" dxfId="665" priority="148" operator="equal">
      <formula>"Selecione uma opção:"</formula>
    </cfRule>
  </conditionalFormatting>
  <conditionalFormatting sqref="S200:T200">
    <cfRule type="containsText" dxfId="664" priority="145" operator="containsText" text="Preencha">
      <formula>NOT(ISERROR(SEARCH("Preencha",S200)))</formula>
    </cfRule>
    <cfRule type="cellIs" dxfId="663" priority="146" operator="equal">
      <formula>"Selecione uma opção:"</formula>
    </cfRule>
  </conditionalFormatting>
  <conditionalFormatting sqref="D5">
    <cfRule type="cellIs" dxfId="662" priority="144" operator="equal">
      <formula>0</formula>
    </cfRule>
  </conditionalFormatting>
  <conditionalFormatting sqref="C74:C122">
    <cfRule type="containsText" dxfId="661" priority="137" operator="containsText" text="Preencha">
      <formula>NOT(ISERROR(SEARCH("Preencha",C74)))</formula>
    </cfRule>
    <cfRule type="cellIs" dxfId="660" priority="138" operator="equal">
      <formula>"Selecione uma opção:"</formula>
    </cfRule>
  </conditionalFormatting>
  <conditionalFormatting sqref="C257:Q257 C200:Q201 C182:Q183">
    <cfRule type="containsText" dxfId="659" priority="135" operator="containsText" text="Preencha">
      <formula>NOT(ISERROR(SEARCH("Preencha",C182)))</formula>
    </cfRule>
    <cfRule type="cellIs" dxfId="658" priority="136" operator="equal">
      <formula>"Selecione uma opção:"</formula>
    </cfRule>
  </conditionalFormatting>
  <conditionalFormatting sqref="C188:Q188">
    <cfRule type="containsText" dxfId="657" priority="133" operator="containsText" text="Preencha">
      <formula>NOT(ISERROR(SEARCH("Preencha",C188)))</formula>
    </cfRule>
    <cfRule type="cellIs" dxfId="656" priority="134" operator="equal">
      <formula>"Selecione uma opção:"</formula>
    </cfRule>
  </conditionalFormatting>
  <conditionalFormatting sqref="C184:Q184">
    <cfRule type="containsText" dxfId="655" priority="131" operator="containsText" text="Preencha">
      <formula>NOT(ISERROR(SEARCH("Preencha",C184)))</formula>
    </cfRule>
    <cfRule type="cellIs" dxfId="654" priority="132" operator="equal">
      <formula>"Selecione uma opção:"</formula>
    </cfRule>
  </conditionalFormatting>
  <conditionalFormatting sqref="C202:Q202">
    <cfRule type="containsText" dxfId="653" priority="125" operator="containsText" text="Preencha">
      <formula>NOT(ISERROR(SEARCH("Preencha",C202)))</formula>
    </cfRule>
    <cfRule type="cellIs" dxfId="652" priority="126" operator="equal">
      <formula>"Selecione uma opção:"</formula>
    </cfRule>
  </conditionalFormatting>
  <conditionalFormatting sqref="N227:Q227 C228:Q229">
    <cfRule type="containsText" dxfId="651" priority="129" operator="containsText" text="Preencha">
      <formula>NOT(ISERROR(SEARCH("Preencha",C227)))</formula>
    </cfRule>
    <cfRule type="cellIs" dxfId="650" priority="130" operator="equal">
      <formula>"Selecione uma opção:"</formula>
    </cfRule>
  </conditionalFormatting>
  <conditionalFormatting sqref="C206:Q206">
    <cfRule type="containsText" dxfId="649" priority="127" operator="containsText" text="Preencha">
      <formula>NOT(ISERROR(SEARCH("Preencha",C206)))</formula>
    </cfRule>
    <cfRule type="cellIs" dxfId="648" priority="128" operator="equal">
      <formula>"Selecione uma opção:"</formula>
    </cfRule>
  </conditionalFormatting>
  <conditionalFormatting sqref="G227">
    <cfRule type="containsText" dxfId="647" priority="123" operator="containsText" text="Preencha">
      <formula>NOT(ISERROR(SEARCH("Preencha",G227)))</formula>
    </cfRule>
    <cfRule type="cellIs" dxfId="646" priority="124" operator="equal">
      <formula>"Selecione uma opção:"</formula>
    </cfRule>
  </conditionalFormatting>
  <conditionalFormatting sqref="C230:Q230">
    <cfRule type="containsText" dxfId="645" priority="119" operator="containsText" text="Preencha">
      <formula>NOT(ISERROR(SEARCH("Preencha",C230)))</formula>
    </cfRule>
    <cfRule type="cellIs" dxfId="644" priority="120" operator="equal">
      <formula>"Selecione uma opção:"</formula>
    </cfRule>
  </conditionalFormatting>
  <conditionalFormatting sqref="C234:Q234">
    <cfRule type="containsText" dxfId="643" priority="121" operator="containsText" text="Preencha">
      <formula>NOT(ISERROR(SEARCH("Preencha",C234)))</formula>
    </cfRule>
    <cfRule type="cellIs" dxfId="642" priority="122" operator="equal">
      <formula>"Selecione uma opção:"</formula>
    </cfRule>
  </conditionalFormatting>
  <conditionalFormatting sqref="C258:Q258">
    <cfRule type="containsText" dxfId="641" priority="113" operator="containsText" text="Preencha">
      <formula>NOT(ISERROR(SEARCH("Preencha",C258)))</formula>
    </cfRule>
    <cfRule type="cellIs" dxfId="640" priority="114" operator="equal">
      <formula>"Selecione uma opção:"</formula>
    </cfRule>
  </conditionalFormatting>
  <conditionalFormatting sqref="C300:I300">
    <cfRule type="containsText" dxfId="639" priority="117" operator="containsText" text="Preencha">
      <formula>NOT(ISERROR(SEARCH("Preencha",C300)))</formula>
    </cfRule>
    <cfRule type="cellIs" dxfId="638" priority="118" operator="equal">
      <formula>"Selecione uma opção:"</formula>
    </cfRule>
  </conditionalFormatting>
  <conditionalFormatting sqref="C262:Q262">
    <cfRule type="containsText" dxfId="637" priority="115" operator="containsText" text="Preencha">
      <formula>NOT(ISERROR(SEARCH("Preencha",C262)))</formula>
    </cfRule>
    <cfRule type="cellIs" dxfId="636" priority="116" operator="equal">
      <formula>"Selecione uma opção:"</formula>
    </cfRule>
  </conditionalFormatting>
  <conditionalFormatting sqref="C187 C186:Q186">
    <cfRule type="containsText" dxfId="635" priority="111" operator="containsText" text="Preencha">
      <formula>NOT(ISERROR(SEARCH("Preencha",C186)))</formula>
    </cfRule>
    <cfRule type="cellIs" dxfId="634" priority="112" operator="equal">
      <formula>"Selecione uma opção:"</formula>
    </cfRule>
  </conditionalFormatting>
  <conditionalFormatting sqref="C204:Q204">
    <cfRule type="containsText" dxfId="633" priority="109" operator="containsText" text="Preencha">
      <formula>NOT(ISERROR(SEARCH("Preencha",C204)))</formula>
    </cfRule>
    <cfRule type="cellIs" dxfId="632" priority="110" operator="equal">
      <formula>"Selecione uma opção:"</formula>
    </cfRule>
  </conditionalFormatting>
  <conditionalFormatting sqref="C233 C232:Q232">
    <cfRule type="containsText" dxfId="631" priority="107" operator="containsText" text="Preencha">
      <formula>NOT(ISERROR(SEARCH("Preencha",C232)))</formula>
    </cfRule>
    <cfRule type="cellIs" dxfId="630" priority="108" operator="equal">
      <formula>"Selecione uma opção:"</formula>
    </cfRule>
  </conditionalFormatting>
  <conditionalFormatting sqref="C261 C260:Q260">
    <cfRule type="containsText" dxfId="629" priority="105" operator="containsText" text="Preencha">
      <formula>NOT(ISERROR(SEARCH("Preencha",C260)))</formula>
    </cfRule>
    <cfRule type="cellIs" dxfId="628" priority="106" operator="equal">
      <formula>"Selecione uma opção:"</formula>
    </cfRule>
  </conditionalFormatting>
  <conditionalFormatting sqref="I191:I199">
    <cfRule type="containsText" dxfId="627" priority="99" operator="containsText" text="Preencha">
      <formula>NOT(ISERROR(SEARCH("Preencha",I191)))</formula>
    </cfRule>
    <cfRule type="cellIs" dxfId="626" priority="100" operator="equal">
      <formula>"Selecione uma opção:"</formula>
    </cfRule>
  </conditionalFormatting>
  <conditionalFormatting sqref="E190 G190:H190 C191:C199 E191:H199 K199:Q199 N190:Q198">
    <cfRule type="containsText" dxfId="625" priority="103" operator="containsText" text="Preencha">
      <formula>NOT(ISERROR(SEARCH("Preencha",C190)))</formula>
    </cfRule>
    <cfRule type="cellIs" dxfId="624" priority="104" operator="equal">
      <formula>"Selecione uma opção:"</formula>
    </cfRule>
  </conditionalFormatting>
  <conditionalFormatting sqref="C190 I190">
    <cfRule type="containsText" dxfId="623" priority="101" operator="containsText" text="Preencha">
      <formula>NOT(ISERROR(SEARCH("Preencha",C190)))</formula>
    </cfRule>
    <cfRule type="cellIs" dxfId="622" priority="102" operator="equal">
      <formula>"Selecione uma opção:"</formula>
    </cfRule>
  </conditionalFormatting>
  <conditionalFormatting sqref="G216:H226 N216:Q226 C216:C227">
    <cfRule type="containsText" dxfId="621" priority="89" operator="containsText" text="Preencha">
      <formula>NOT(ISERROR(SEARCH("Preencha",C216)))</formula>
    </cfRule>
    <cfRule type="cellIs" dxfId="620" priority="90" operator="equal">
      <formula>"Selecione uma opção:"</formula>
    </cfRule>
  </conditionalFormatting>
  <conditionalFormatting sqref="I216:I226">
    <cfRule type="containsText" dxfId="619" priority="87" operator="containsText" text="Preencha">
      <formula>NOT(ISERROR(SEARCH("Preencha",I216)))</formula>
    </cfRule>
    <cfRule type="cellIs" dxfId="618" priority="88" operator="equal">
      <formula>"Selecione uma opção:"</formula>
    </cfRule>
  </conditionalFormatting>
  <conditionalFormatting sqref="C256:Q256 N255:Q255">
    <cfRule type="containsText" dxfId="617" priority="85" operator="containsText" text="Preencha">
      <formula>NOT(ISERROR(SEARCH("Preencha",C255)))</formula>
    </cfRule>
    <cfRule type="cellIs" dxfId="616" priority="86" operator="equal">
      <formula>"Selecione uma opção:"</formula>
    </cfRule>
  </conditionalFormatting>
  <conditionalFormatting sqref="I209:I215">
    <cfRule type="containsText" dxfId="615" priority="93" operator="containsText" text="Preencha">
      <formula>NOT(ISERROR(SEARCH("Preencha",I209)))</formula>
    </cfRule>
    <cfRule type="cellIs" dxfId="614" priority="94" operator="equal">
      <formula>"Selecione uma opção:"</formula>
    </cfRule>
  </conditionalFormatting>
  <conditionalFormatting sqref="E208 G208:H208 C209:C215 E209:H210 N208:Q215 G211:H215 E211:F227">
    <cfRule type="containsText" dxfId="613" priority="97" operator="containsText" text="Preencha">
      <formula>NOT(ISERROR(SEARCH("Preencha",C208)))</formula>
    </cfRule>
    <cfRule type="cellIs" dxfId="612" priority="98" operator="equal">
      <formula>"Selecione uma opção:"</formula>
    </cfRule>
  </conditionalFormatting>
  <conditionalFormatting sqref="C208 I208">
    <cfRule type="containsText" dxfId="611" priority="95" operator="containsText" text="Preencha">
      <formula>NOT(ISERROR(SEARCH("Preencha",C208)))</formula>
    </cfRule>
    <cfRule type="cellIs" dxfId="610" priority="96" operator="equal">
      <formula>"Selecione uma opção:"</formula>
    </cfRule>
  </conditionalFormatting>
  <conditionalFormatting sqref="C205">
    <cfRule type="containsText" dxfId="609" priority="91" operator="containsText" text="Preencha">
      <formula>NOT(ISERROR(SEARCH("Preencha",C205)))</formula>
    </cfRule>
    <cfRule type="cellIs" dxfId="608" priority="92" operator="equal">
      <formula>"Selecione uma opção:"</formula>
    </cfRule>
  </conditionalFormatting>
  <conditionalFormatting sqref="G255">
    <cfRule type="containsText" dxfId="607" priority="83" operator="containsText" text="Preencha">
      <formula>NOT(ISERROR(SEARCH("Preencha",G255)))</formula>
    </cfRule>
    <cfRule type="cellIs" dxfId="606" priority="84" operator="equal">
      <formula>"Selecione uma opção:"</formula>
    </cfRule>
  </conditionalFormatting>
  <conditionalFormatting sqref="I237:I243">
    <cfRule type="containsText" dxfId="605" priority="77" operator="containsText" text="Preencha">
      <formula>NOT(ISERROR(SEARCH("Preencha",I237)))</formula>
    </cfRule>
    <cfRule type="cellIs" dxfId="604" priority="78" operator="equal">
      <formula>"Selecione uma opção:"</formula>
    </cfRule>
  </conditionalFormatting>
  <conditionalFormatting sqref="E236 G236:H236 C237:C243 E237:H238 N236:Q243 G239:H243 E239:F255">
    <cfRule type="containsText" dxfId="603" priority="81" operator="containsText" text="Preencha">
      <formula>NOT(ISERROR(SEARCH("Preencha",C236)))</formula>
    </cfRule>
    <cfRule type="cellIs" dxfId="602" priority="82" operator="equal">
      <formula>"Selecione uma opção:"</formula>
    </cfRule>
  </conditionalFormatting>
  <conditionalFormatting sqref="C236 I236">
    <cfRule type="containsText" dxfId="601" priority="79" operator="containsText" text="Preencha">
      <formula>NOT(ISERROR(SEARCH("Preencha",C236)))</formula>
    </cfRule>
    <cfRule type="cellIs" dxfId="600" priority="80" operator="equal">
      <formula>"Selecione uma opção:"</formula>
    </cfRule>
  </conditionalFormatting>
  <conditionalFormatting sqref="I244:I254">
    <cfRule type="containsText" dxfId="599" priority="73" operator="containsText" text="Preencha">
      <formula>NOT(ISERROR(SEARCH("Preencha",I244)))</formula>
    </cfRule>
    <cfRule type="cellIs" dxfId="598" priority="74" operator="equal">
      <formula>"Selecione uma opção:"</formula>
    </cfRule>
  </conditionalFormatting>
  <conditionalFormatting sqref="G244:H254 N244:Q254 C244:C255">
    <cfRule type="containsText" dxfId="597" priority="75" operator="containsText" text="Preencha">
      <formula>NOT(ISERROR(SEARCH("Preencha",C244)))</formula>
    </cfRule>
    <cfRule type="cellIs" dxfId="596" priority="76" operator="equal">
      <formula>"Selecione uma opção:"</formula>
    </cfRule>
  </conditionalFormatting>
  <conditionalFormatting sqref="I264">
    <cfRule type="containsText" dxfId="595" priority="63" operator="containsText" text="Preencha">
      <formula>NOT(ISERROR(SEARCH("Preencha",I264)))</formula>
    </cfRule>
    <cfRule type="cellIs" dxfId="594" priority="64" operator="equal">
      <formula>"Selecione uma opção:"</formula>
    </cfRule>
  </conditionalFormatting>
  <conditionalFormatting sqref="N272:Q282">
    <cfRule type="containsText" dxfId="593" priority="67" operator="containsText" text="Preencha">
      <formula>NOT(ISERROR(SEARCH("Preencha",N272)))</formula>
    </cfRule>
    <cfRule type="cellIs" dxfId="592" priority="68" operator="equal">
      <formula>"Selecione uma opção:"</formula>
    </cfRule>
  </conditionalFormatting>
  <conditionalFormatting sqref="N264:Q271 C265:C299">
    <cfRule type="containsText" dxfId="591" priority="71" operator="containsText" text="Preencha">
      <formula>NOT(ISERROR(SEARCH("Preencha",C264)))</formula>
    </cfRule>
    <cfRule type="cellIs" dxfId="590" priority="72" operator="equal">
      <formula>"Selecione uma opção:"</formula>
    </cfRule>
  </conditionalFormatting>
  <conditionalFormatting sqref="C264">
    <cfRule type="containsText" dxfId="589" priority="69" operator="containsText" text="Preencha">
      <formula>NOT(ISERROR(SEARCH("Preencha",C264)))</formula>
    </cfRule>
    <cfRule type="cellIs" dxfId="588" priority="70" operator="equal">
      <formula>"Selecione uma opção:"</formula>
    </cfRule>
  </conditionalFormatting>
  <conditionalFormatting sqref="N283:Q299">
    <cfRule type="containsText" dxfId="587" priority="65" operator="containsText" text="Preencha">
      <formula>NOT(ISERROR(SEARCH("Preencha",N283)))</formula>
    </cfRule>
    <cfRule type="cellIs" dxfId="586" priority="66" operator="equal">
      <formula>"Selecione uma opção:"</formula>
    </cfRule>
  </conditionalFormatting>
  <conditionalFormatting sqref="I265:I299">
    <cfRule type="containsText" dxfId="585" priority="61" operator="containsText" text="Preencha">
      <formula>NOT(ISERROR(SEARCH("Preencha",I265)))</formula>
    </cfRule>
    <cfRule type="cellIs" dxfId="584" priority="62" operator="equal">
      <formula>"Selecione uma opção:"</formula>
    </cfRule>
  </conditionalFormatting>
  <conditionalFormatting sqref="J300:Q300">
    <cfRule type="containsText" dxfId="583" priority="59" operator="containsText" text="Preencha">
      <formula>NOT(ISERROR(SEARCH("Preencha",J300)))</formula>
    </cfRule>
    <cfRule type="cellIs" dxfId="582" priority="60" operator="equal">
      <formula>"Selecione uma opção:"</formula>
    </cfRule>
  </conditionalFormatting>
  <conditionalFormatting sqref="C185:Q185">
    <cfRule type="containsText" dxfId="581" priority="57" operator="containsText" text="Preencha">
      <formula>NOT(ISERROR(SEARCH("Preencha",C185)))</formula>
    </cfRule>
    <cfRule type="cellIs" dxfId="580" priority="58" operator="equal">
      <formula>"Selecione uma opção:"</formula>
    </cfRule>
  </conditionalFormatting>
  <conditionalFormatting sqref="C203:Q203">
    <cfRule type="containsText" dxfId="579" priority="55" operator="containsText" text="Preencha">
      <formula>NOT(ISERROR(SEARCH("Preencha",C203)))</formula>
    </cfRule>
    <cfRule type="cellIs" dxfId="578" priority="56" operator="equal">
      <formula>"Selecione uma opção:"</formula>
    </cfRule>
  </conditionalFormatting>
  <conditionalFormatting sqref="C231:Q231">
    <cfRule type="containsText" dxfId="577" priority="53" operator="containsText" text="Preencha">
      <formula>NOT(ISERROR(SEARCH("Preencha",C231)))</formula>
    </cfRule>
    <cfRule type="cellIs" dxfId="576" priority="54" operator="equal">
      <formula>"Selecione uma opção:"</formula>
    </cfRule>
  </conditionalFormatting>
  <conditionalFormatting sqref="C259:Q259">
    <cfRule type="containsText" dxfId="575" priority="51" operator="containsText" text="Preencha">
      <formula>NOT(ISERROR(SEARCH("Preencha",C259)))</formula>
    </cfRule>
    <cfRule type="cellIs" dxfId="574" priority="52" operator="equal">
      <formula>"Selecione uma opção:"</formula>
    </cfRule>
  </conditionalFormatting>
  <conditionalFormatting sqref="C132:C181 E132:H181 K132:P181">
    <cfRule type="containsText" dxfId="573" priority="49" operator="containsText" text="Preencha">
      <formula>NOT(ISERROR(SEARCH("Preencha",C132)))</formula>
    </cfRule>
    <cfRule type="cellIs" dxfId="572" priority="50" operator="equal">
      <formula>"Selecione uma opção:"</formula>
    </cfRule>
  </conditionalFormatting>
  <conditionalFormatting sqref="I181">
    <cfRule type="containsText" dxfId="571" priority="47" operator="containsText" text="Preencha">
      <formula>NOT(ISERROR(SEARCH("Preencha",I181)))</formula>
    </cfRule>
    <cfRule type="cellIs" dxfId="570" priority="48" operator="equal">
      <formula>"Selecione uma opção:"</formula>
    </cfRule>
  </conditionalFormatting>
  <conditionalFormatting sqref="I132:I180">
    <cfRule type="containsText" dxfId="569" priority="45" operator="containsText" text="Preencha">
      <formula>NOT(ISERROR(SEARCH("Preencha",I132)))</formula>
    </cfRule>
    <cfRule type="cellIs" dxfId="568" priority="46" operator="equal">
      <formula>"Selecione uma opção:"</formula>
    </cfRule>
  </conditionalFormatting>
  <conditionalFormatting sqref="Q132:Q181">
    <cfRule type="containsText" dxfId="567" priority="33" operator="containsText" text="Preencha">
      <formula>NOT(ISERROR(SEARCH("Preencha",Q132)))</formula>
    </cfRule>
    <cfRule type="cellIs" dxfId="566" priority="34" operator="equal">
      <formula>"Selecione uma opção:"</formula>
    </cfRule>
  </conditionalFormatting>
  <conditionalFormatting sqref="C65:Q65">
    <cfRule type="containsText" dxfId="565" priority="31" operator="containsText" text="Preencha">
      <formula>NOT(ISERROR(SEARCH("Preencha",C65)))</formula>
    </cfRule>
    <cfRule type="cellIs" dxfId="564" priority="32" operator="equal">
      <formula>"Selecione uma opção:"</formula>
    </cfRule>
  </conditionalFormatting>
  <conditionalFormatting sqref="E39">
    <cfRule type="containsText" dxfId="563" priority="29" operator="containsText" text="Preencha">
      <formula>NOT(ISERROR(SEARCH("Preencha",E39)))</formula>
    </cfRule>
    <cfRule type="cellIs" dxfId="562" priority="30" operator="equal">
      <formula>"Selecione uma opção:"</formula>
    </cfRule>
  </conditionalFormatting>
  <conditionalFormatting sqref="C40:E64">
    <cfRule type="containsText" dxfId="561" priority="27" operator="containsText" text="Preencha">
      <formula>NOT(ISERROR(SEARCH("Preencha",C40)))</formula>
    </cfRule>
    <cfRule type="cellIs" dxfId="560" priority="28" operator="equal">
      <formula>"Selecione uma opção:"</formula>
    </cfRule>
  </conditionalFormatting>
  <conditionalFormatting sqref="C40:C64 I40:I64">
    <cfRule type="containsText" dxfId="559" priority="25" operator="containsText" text="Preencha">
      <formula>NOT(ISERROR(SEARCH("Preencha",C40)))</formula>
    </cfRule>
    <cfRule type="cellIs" dxfId="558" priority="26" operator="equal">
      <formula>"Selecione uma opção:"</formula>
    </cfRule>
  </conditionalFormatting>
  <conditionalFormatting sqref="F40:F64">
    <cfRule type="containsText" dxfId="557" priority="23" operator="containsText" text="Preencha">
      <formula>NOT(ISERROR(SEARCH("Preencha",F40)))</formula>
    </cfRule>
    <cfRule type="cellIs" dxfId="556" priority="24" operator="equal">
      <formula>"Selecione uma opção:"</formula>
    </cfRule>
  </conditionalFormatting>
  <conditionalFormatting sqref="J40:J64">
    <cfRule type="containsText" dxfId="555" priority="21" operator="containsText" text="Preencha">
      <formula>NOT(ISERROR(SEARCH("Preencha",J40)))</formula>
    </cfRule>
    <cfRule type="cellIs" dxfId="554" priority="22" operator="equal">
      <formula>"Selecione uma opção:"</formula>
    </cfRule>
  </conditionalFormatting>
  <conditionalFormatting sqref="J40:J64">
    <cfRule type="cellIs" dxfId="553" priority="20" operator="equal">
      <formula>0</formula>
    </cfRule>
  </conditionalFormatting>
  <conditionalFormatting sqref="J38:Q38">
    <cfRule type="containsText" dxfId="552" priority="18" operator="containsText" text="Preencha">
      <formula>NOT(ISERROR(SEARCH("Preencha",J38)))</formula>
    </cfRule>
    <cfRule type="cellIs" dxfId="551" priority="19" operator="equal">
      <formula>"Selecione uma opção:"</formula>
    </cfRule>
  </conditionalFormatting>
  <conditionalFormatting sqref="C15:E37">
    <cfRule type="containsText" dxfId="550" priority="16" operator="containsText" text="Preencha">
      <formula>NOT(ISERROR(SEARCH("Preencha",C15)))</formula>
    </cfRule>
    <cfRule type="cellIs" dxfId="549" priority="17" operator="equal">
      <formula>"Selecione uma opção:"</formula>
    </cfRule>
  </conditionalFormatting>
  <conditionalFormatting sqref="F15 I15 C15">
    <cfRule type="containsText" dxfId="548" priority="14" operator="containsText" text="Preencha">
      <formula>NOT(ISERROR(SEARCH("Preencha",C15)))</formula>
    </cfRule>
    <cfRule type="cellIs" dxfId="547" priority="15" operator="equal">
      <formula>"Selecione uma opção:"</formula>
    </cfRule>
  </conditionalFormatting>
  <conditionalFormatting sqref="I16:I37 C16:C37">
    <cfRule type="containsText" dxfId="546" priority="12" operator="containsText" text="Preencha">
      <formula>NOT(ISERROR(SEARCH("Preencha",C16)))</formula>
    </cfRule>
    <cfRule type="cellIs" dxfId="545" priority="13" operator="equal">
      <formula>"Selecione uma opção:"</formula>
    </cfRule>
  </conditionalFormatting>
  <conditionalFormatting sqref="F16:F37">
    <cfRule type="containsText" dxfId="544" priority="10" operator="containsText" text="Preencha">
      <formula>NOT(ISERROR(SEARCH("Preencha",F16)))</formula>
    </cfRule>
    <cfRule type="cellIs" dxfId="543" priority="11" operator="equal">
      <formula>"Selecione uma opção:"</formula>
    </cfRule>
  </conditionalFormatting>
  <conditionalFormatting sqref="J15">
    <cfRule type="containsText" dxfId="542" priority="8" operator="containsText" text="Preencha">
      <formula>NOT(ISERROR(SEARCH("Preencha",J15)))</formula>
    </cfRule>
    <cfRule type="cellIs" dxfId="541" priority="9" operator="equal">
      <formula>"Selecione uma opção:"</formula>
    </cfRule>
  </conditionalFormatting>
  <conditionalFormatting sqref="J16:J37">
    <cfRule type="containsText" dxfId="540" priority="6" operator="containsText" text="Preencha">
      <formula>NOT(ISERROR(SEARCH("Preencha",J16)))</formula>
    </cfRule>
    <cfRule type="cellIs" dxfId="539" priority="7" operator="equal">
      <formula>"Selecione uma opção:"</formula>
    </cfRule>
  </conditionalFormatting>
  <conditionalFormatting sqref="J15:J37">
    <cfRule type="cellIs" dxfId="538" priority="5" operator="equal">
      <formula>0</formula>
    </cfRule>
  </conditionalFormatting>
  <conditionalFormatting sqref="J15">
    <cfRule type="containsText" dxfId="537" priority="3" operator="containsText" text="Preencha">
      <formula>NOT(ISERROR(SEARCH("Preencha",J15)))</formula>
    </cfRule>
    <cfRule type="cellIs" dxfId="536" priority="4" operator="equal">
      <formula>"Selecione uma opção:"</formula>
    </cfRule>
  </conditionalFormatting>
  <conditionalFormatting sqref="J15">
    <cfRule type="containsText" dxfId="535" priority="1" operator="containsText" text="Preencha">
      <formula>NOT(ISERROR(SEARCH("Preencha",J15)))</formula>
    </cfRule>
    <cfRule type="cellIs" dxfId="534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35A69E2-D610-419F-A715-C452B58533FC}">
      <formula1>0</formula1>
      <formula2>1000</formula2>
    </dataValidation>
    <dataValidation type="list" allowBlank="1" showInputMessage="1" showErrorMessage="1" sqref="H40:H64" xr:uid="{354B9F04-36C1-4FD0-9DF9-A3282275EF17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E14888E2-BF14-4E72-AB50-A70FBFAE481E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294EC68E-E7E4-46CA-8152-DF5C9DDFC45B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1E8B01D7-AE0A-4734-B3AD-28AA740EE5EF}">
          <x14:formula1>
            <xm:f>'Calculo Taxa RH'!#REF!</xm:f>
          </x14:formula1>
          <xm:sqref>H38</xm:sqref>
        </x14:dataValidation>
        <x14:dataValidation type="list" allowBlank="1" showInputMessage="1" showErrorMessage="1" xr:uid="{8F84473D-1AD3-40E8-AD9B-95FAEC8A6201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25212-6454-4738-A709-B5479EB08D90}">
  <sheetPr>
    <tabColor theme="3" tint="0.59999389629810485"/>
  </sheetPr>
  <dimension ref="B1:V606"/>
  <sheetViews>
    <sheetView showGridLines="0" topLeftCell="A293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 t="s">
        <v>199</v>
      </c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61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38:E38"/>
    <mergeCell ref="F38:G38"/>
    <mergeCell ref="C39:D39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533" priority="266" operator="containsText" text="Preencha">
      <formula>NOT(ISERROR(SEARCH("Preencha",B1)))</formula>
    </cfRule>
    <cfRule type="cellIs" dxfId="532" priority="267" operator="equal">
      <formula>"Selecione uma opção:"</formula>
    </cfRule>
  </conditionalFormatting>
  <conditionalFormatting sqref="C9:Q9">
    <cfRule type="containsText" dxfId="531" priority="264" operator="containsText" text="Preencha">
      <formula>NOT(ISERROR(SEARCH("Preencha",C9)))</formula>
    </cfRule>
    <cfRule type="cellIs" dxfId="530" priority="265" operator="equal">
      <formula>"Selecione uma opção:"</formula>
    </cfRule>
  </conditionalFormatting>
  <conditionalFormatting sqref="B3 R3:U3 B4:U8">
    <cfRule type="containsText" dxfId="529" priority="262" operator="containsText" text="Preencha">
      <formula>NOT(ISERROR(SEARCH("Preencha",B3)))</formula>
    </cfRule>
    <cfRule type="cellIs" dxfId="528" priority="263" operator="equal">
      <formula>"Selecione uma opção:"</formula>
    </cfRule>
  </conditionalFormatting>
  <conditionalFormatting sqref="C3:Q3">
    <cfRule type="containsText" dxfId="527" priority="260" operator="containsText" text="Preencha">
      <formula>NOT(ISERROR(SEARCH("Preencha",C3)))</formula>
    </cfRule>
    <cfRule type="cellIs" dxfId="526" priority="261" operator="equal">
      <formula>"Selecione uma opção:"</formula>
    </cfRule>
  </conditionalFormatting>
  <conditionalFormatting sqref="I38 C38">
    <cfRule type="containsText" dxfId="525" priority="254" operator="containsText" text="Preencha">
      <formula>NOT(ISERROR(SEARCH("Preencha",C38)))</formula>
    </cfRule>
    <cfRule type="cellIs" dxfId="524" priority="255" operator="equal">
      <formula>"Selecione uma opção:"</formula>
    </cfRule>
  </conditionalFormatting>
  <conditionalFormatting sqref="B130 B125 B129:R129 R130 R125:U125 R127:U128 B127:B128">
    <cfRule type="containsText" dxfId="523" priority="258" operator="containsText" text="Preencha">
      <formula>NOT(ISERROR(SEARCH("Preencha",B125)))</formula>
    </cfRule>
    <cfRule type="cellIs" dxfId="522" priority="259" operator="equal">
      <formula>"Selecione uma opção:"</formula>
    </cfRule>
  </conditionalFormatting>
  <conditionalFormatting sqref="I122 B123:U124">
    <cfRule type="containsText" dxfId="521" priority="252" operator="containsText" text="Preencha">
      <formula>NOT(ISERROR(SEARCH("Preencha",B122)))</formula>
    </cfRule>
    <cfRule type="cellIs" dxfId="520" priority="253" operator="equal">
      <formula>"Selecione uma opção:"</formula>
    </cfRule>
  </conditionalFormatting>
  <conditionalFormatting sqref="C125:Q125">
    <cfRule type="containsText" dxfId="519" priority="256" operator="containsText" text="Preencha">
      <formula>NOT(ISERROR(SEARCH("Preencha",C125)))</formula>
    </cfRule>
    <cfRule type="cellIs" dxfId="518" priority="257" operator="equal">
      <formula>"Selecione uma opção:"</formula>
    </cfRule>
  </conditionalFormatting>
  <conditionalFormatting sqref="C67:Q67">
    <cfRule type="containsText" dxfId="517" priority="248" operator="containsText" text="Preencha">
      <formula>NOT(ISERROR(SEARCH("Preencha",C67)))</formula>
    </cfRule>
    <cfRule type="cellIs" dxfId="516" priority="249" operator="equal">
      <formula>"Selecione uma opção:"</formula>
    </cfRule>
  </conditionalFormatting>
  <conditionalFormatting sqref="B67 B71:R71 B70 R72 B72 R67:U67 B68:U68 R70:U70">
    <cfRule type="containsText" dxfId="515" priority="250" operator="containsText" text="Preencha">
      <formula>NOT(ISERROR(SEARCH("Preencha",B67)))</formula>
    </cfRule>
    <cfRule type="cellIs" dxfId="514" priority="251" operator="equal">
      <formula>"Selecione uma opção:"</formula>
    </cfRule>
  </conditionalFormatting>
  <conditionalFormatting sqref="B184 R184:U184 R186:U187 B186:B189 R188:R189">
    <cfRule type="containsText" dxfId="513" priority="246" operator="containsText" text="Preencha">
      <formula>NOT(ISERROR(SEARCH("Preencha",B184)))</formula>
    </cfRule>
    <cfRule type="cellIs" dxfId="512" priority="247" operator="equal">
      <formula>"Selecione uma opção:"</formula>
    </cfRule>
  </conditionalFormatting>
  <conditionalFormatting sqref="B208">
    <cfRule type="containsText" dxfId="511" priority="244" operator="containsText" text="Preencha">
      <formula>NOT(ISERROR(SEARCH("Preencha",B208)))</formula>
    </cfRule>
    <cfRule type="cellIs" dxfId="510" priority="245" operator="equal">
      <formula>"Selecione uma opção:"</formula>
    </cfRule>
  </conditionalFormatting>
  <conditionalFormatting sqref="R208:R227 B228:B229 R228:U229">
    <cfRule type="containsText" dxfId="509" priority="242" operator="containsText" text="Preencha">
      <formula>NOT(ISERROR(SEARCH("Preencha",B208)))</formula>
    </cfRule>
    <cfRule type="cellIs" dxfId="508" priority="243" operator="equal">
      <formula>"Selecione uma opção:"</formula>
    </cfRule>
  </conditionalFormatting>
  <conditionalFormatting sqref="B202 B204:B207 R202:V202 R204:V205 R206:R207">
    <cfRule type="containsText" dxfId="507" priority="240" operator="containsText" text="Preencha">
      <formula>NOT(ISERROR(SEARCH("Preencha",B202)))</formula>
    </cfRule>
    <cfRule type="cellIs" dxfId="506" priority="241" operator="equal">
      <formula>"Selecione uma opção:"</formula>
    </cfRule>
  </conditionalFormatting>
  <conditionalFormatting sqref="B237:B255">
    <cfRule type="containsText" dxfId="505" priority="238" operator="containsText" text="Preencha">
      <formula>NOT(ISERROR(SEARCH("Preencha",B237)))</formula>
    </cfRule>
    <cfRule type="cellIs" dxfId="504" priority="239" operator="equal">
      <formula>"Selecione uma opção:"</formula>
    </cfRule>
  </conditionalFormatting>
  <conditionalFormatting sqref="B236">
    <cfRule type="containsText" dxfId="503" priority="236" operator="containsText" text="Preencha">
      <formula>NOT(ISERROR(SEARCH("Preencha",B236)))</formula>
    </cfRule>
    <cfRule type="cellIs" dxfId="502" priority="237" operator="equal">
      <formula>"Selecione uma opção:"</formula>
    </cfRule>
  </conditionalFormatting>
  <conditionalFormatting sqref="B256 R236:R256 U256:V256">
    <cfRule type="containsText" dxfId="501" priority="234" operator="containsText" text="Preencha">
      <formula>NOT(ISERROR(SEARCH("Preencha",B236)))</formula>
    </cfRule>
    <cfRule type="cellIs" dxfId="500" priority="235" operator="equal">
      <formula>"Selecione uma opção:"</formula>
    </cfRule>
  </conditionalFormatting>
  <conditionalFormatting sqref="B230 R230:U230 R232:U233 B232:B235 R234:R235">
    <cfRule type="containsText" dxfId="499" priority="232" operator="containsText" text="Preencha">
      <formula>NOT(ISERROR(SEARCH("Preencha",B230)))</formula>
    </cfRule>
    <cfRule type="cellIs" dxfId="498" priority="233" operator="equal">
      <formula>"Selecione uma opção:"</formula>
    </cfRule>
  </conditionalFormatting>
  <conditionalFormatting sqref="V230 V232:V235">
    <cfRule type="containsText" dxfId="497" priority="200" operator="containsText" text="Preencha">
      <formula>NOT(ISERROR(SEARCH("Preencha",V230)))</formula>
    </cfRule>
    <cfRule type="cellIs" dxfId="496" priority="201" operator="equal">
      <formula>"Selecione uma opção:"</formula>
    </cfRule>
  </conditionalFormatting>
  <conditionalFormatting sqref="B69 R69:U69">
    <cfRule type="containsText" dxfId="495" priority="222" operator="containsText" text="Preencha">
      <formula>NOT(ISERROR(SEARCH("Preencha",B69)))</formula>
    </cfRule>
    <cfRule type="cellIs" dxfId="494" priority="223" operator="equal">
      <formula>"Selecione uma opção:"</formula>
    </cfRule>
  </conditionalFormatting>
  <conditionalFormatting sqref="I74:I121">
    <cfRule type="containsText" dxfId="493" priority="220" operator="containsText" text="Preencha">
      <formula>NOT(ISERROR(SEARCH("Preencha",I74)))</formula>
    </cfRule>
    <cfRule type="cellIs" dxfId="492" priority="221" operator="equal">
      <formula>"Selecione uma opção:"</formula>
    </cfRule>
  </conditionalFormatting>
  <conditionalFormatting sqref="B265:B299">
    <cfRule type="containsText" dxfId="491" priority="230" operator="containsText" text="Preencha">
      <formula>NOT(ISERROR(SEARCH("Preencha",B265)))</formula>
    </cfRule>
    <cfRule type="cellIs" dxfId="490" priority="231" operator="equal">
      <formula>"Selecione uma opção:"</formula>
    </cfRule>
  </conditionalFormatting>
  <conditionalFormatting sqref="B264">
    <cfRule type="containsText" dxfId="489" priority="228" operator="containsText" text="Preencha">
      <formula>NOT(ISERROR(SEARCH("Preencha",B264)))</formula>
    </cfRule>
    <cfRule type="cellIs" dxfId="488" priority="229" operator="equal">
      <formula>"Selecione uma opção:"</formula>
    </cfRule>
  </conditionalFormatting>
  <conditionalFormatting sqref="B300 R264:R300 U300:V300">
    <cfRule type="containsText" dxfId="487" priority="226" operator="containsText" text="Preencha">
      <formula>NOT(ISERROR(SEARCH("Preencha",B264)))</formula>
    </cfRule>
    <cfRule type="cellIs" dxfId="486" priority="227" operator="equal">
      <formula>"Selecione uma opção:"</formula>
    </cfRule>
  </conditionalFormatting>
  <conditionalFormatting sqref="B258 R258:V258 R260:V261 B260:B263 R262:R263">
    <cfRule type="containsText" dxfId="485" priority="224" operator="containsText" text="Preencha">
      <formula>NOT(ISERROR(SEARCH("Preencha",B258)))</formula>
    </cfRule>
    <cfRule type="cellIs" dxfId="484" priority="225" operator="equal">
      <formula>"Selecione uma opção:"</formula>
    </cfRule>
  </conditionalFormatting>
  <conditionalFormatting sqref="V208:V229">
    <cfRule type="containsText" dxfId="483" priority="206" operator="containsText" text="Preencha">
      <formula>NOT(ISERROR(SEARCH("Preencha",V208)))</formula>
    </cfRule>
    <cfRule type="cellIs" dxfId="482" priority="207" operator="equal">
      <formula>"Selecione uma opção:"</formula>
    </cfRule>
  </conditionalFormatting>
  <conditionalFormatting sqref="V236:V255">
    <cfRule type="containsText" dxfId="481" priority="202" operator="containsText" text="Preencha">
      <formula>NOT(ISERROR(SEARCH("Preencha",V236)))</formula>
    </cfRule>
    <cfRule type="cellIs" dxfId="480" priority="203" operator="equal">
      <formula>"Selecione uma opção:"</formula>
    </cfRule>
  </conditionalFormatting>
  <conditionalFormatting sqref="V1:V2 V190:V199 V383:V606 V73:V122">
    <cfRule type="containsText" dxfId="479" priority="218" operator="containsText" text="Preencha">
      <formula>NOT(ISERROR(SEARCH("Preencha",V1)))</formula>
    </cfRule>
    <cfRule type="cellIs" dxfId="478" priority="219" operator="equal">
      <formula>"Selecione uma opção:"</formula>
    </cfRule>
  </conditionalFormatting>
  <conditionalFormatting sqref="V3:V8">
    <cfRule type="containsText" dxfId="477" priority="216" operator="containsText" text="Preencha">
      <formula>NOT(ISERROR(SEARCH("Preencha",V3)))</formula>
    </cfRule>
    <cfRule type="cellIs" dxfId="476" priority="217" operator="equal">
      <formula>"Selecione uma opção:"</formula>
    </cfRule>
  </conditionalFormatting>
  <conditionalFormatting sqref="V125 V127:V130">
    <cfRule type="containsText" dxfId="475" priority="214" operator="containsText" text="Preencha">
      <formula>NOT(ISERROR(SEARCH("Preencha",V125)))</formula>
    </cfRule>
    <cfRule type="cellIs" dxfId="474" priority="215" operator="equal">
      <formula>"Selecione uma opção:"</formula>
    </cfRule>
  </conditionalFormatting>
  <conditionalFormatting sqref="V123:V124">
    <cfRule type="containsText" dxfId="473" priority="212" operator="containsText" text="Preencha">
      <formula>NOT(ISERROR(SEARCH("Preencha",V123)))</formula>
    </cfRule>
    <cfRule type="cellIs" dxfId="472" priority="213" operator="equal">
      <formula>"Selecione uma opção:"</formula>
    </cfRule>
  </conditionalFormatting>
  <conditionalFormatting sqref="V67:V68 V70:V72">
    <cfRule type="containsText" dxfId="471" priority="210" operator="containsText" text="Preencha">
      <formula>NOT(ISERROR(SEARCH("Preencha",V67)))</formula>
    </cfRule>
    <cfRule type="cellIs" dxfId="470" priority="211" operator="equal">
      <formula>"Selecione uma opção:"</formula>
    </cfRule>
  </conditionalFormatting>
  <conditionalFormatting sqref="V184 V186:V189">
    <cfRule type="containsText" dxfId="469" priority="208" operator="containsText" text="Preencha">
      <formula>NOT(ISERROR(SEARCH("Preencha",V184)))</formula>
    </cfRule>
    <cfRule type="cellIs" dxfId="468" priority="209" operator="equal">
      <formula>"Selecione uma opção:"</formula>
    </cfRule>
  </conditionalFormatting>
  <conditionalFormatting sqref="V206:V207">
    <cfRule type="containsText" dxfId="467" priority="204" operator="containsText" text="Preencha">
      <formula>NOT(ISERROR(SEARCH("Preencha",V206)))</formula>
    </cfRule>
    <cfRule type="cellIs" dxfId="466" priority="205" operator="equal">
      <formula>"Selecione uma opção:"</formula>
    </cfRule>
  </conditionalFormatting>
  <conditionalFormatting sqref="V264:V299">
    <cfRule type="containsText" dxfId="465" priority="198" operator="containsText" text="Preencha">
      <formula>NOT(ISERROR(SEARCH("Preencha",V264)))</formula>
    </cfRule>
    <cfRule type="cellIs" dxfId="464" priority="199" operator="equal">
      <formula>"Selecione uma opção:"</formula>
    </cfRule>
  </conditionalFormatting>
  <conditionalFormatting sqref="V69">
    <cfRule type="containsText" dxfId="463" priority="196" operator="containsText" text="Preencha">
      <formula>NOT(ISERROR(SEARCH("Preencha",V69)))</formula>
    </cfRule>
    <cfRule type="cellIs" dxfId="462" priority="197" operator="equal">
      <formula>"Selecione uma opção:"</formula>
    </cfRule>
  </conditionalFormatting>
  <conditionalFormatting sqref="S73:S122">
    <cfRule type="containsText" dxfId="461" priority="194" operator="containsText" text="Preencha">
      <formula>NOT(ISERROR(SEARCH("Preencha",S73)))</formula>
    </cfRule>
    <cfRule type="cellIs" dxfId="460" priority="195" operator="equal">
      <formula>"Selecione uma opção:"</formula>
    </cfRule>
  </conditionalFormatting>
  <conditionalFormatting sqref="U73:U122">
    <cfRule type="containsText" dxfId="459" priority="192" operator="containsText" text="Preencha">
      <formula>NOT(ISERROR(SEARCH("Preencha",U73)))</formula>
    </cfRule>
    <cfRule type="cellIs" dxfId="458" priority="193" operator="equal">
      <formula>"Selecione uma opção:"</formula>
    </cfRule>
  </conditionalFormatting>
  <conditionalFormatting sqref="T73:T122">
    <cfRule type="containsText" dxfId="457" priority="190" operator="containsText" text="Preencha">
      <formula>NOT(ISERROR(SEARCH("Preencha",T73)))</formula>
    </cfRule>
    <cfRule type="cellIs" dxfId="456" priority="191" operator="equal">
      <formula>"Selecione uma opção:"</formula>
    </cfRule>
  </conditionalFormatting>
  <conditionalFormatting sqref="S15:S64">
    <cfRule type="containsText" dxfId="455" priority="188" operator="containsText" text="Preencha">
      <formula>NOT(ISERROR(SEARCH("Preencha",S15)))</formula>
    </cfRule>
    <cfRule type="cellIs" dxfId="454" priority="189" operator="equal">
      <formula>"Selecione uma opção:"</formula>
    </cfRule>
  </conditionalFormatting>
  <conditionalFormatting sqref="U15:U64">
    <cfRule type="containsText" dxfId="453" priority="186" operator="containsText" text="Preencha">
      <formula>NOT(ISERROR(SEARCH("Preencha",U15)))</formula>
    </cfRule>
    <cfRule type="cellIs" dxfId="452" priority="187" operator="equal">
      <formula>"Selecione uma opção:"</formula>
    </cfRule>
  </conditionalFormatting>
  <conditionalFormatting sqref="T15:T64">
    <cfRule type="containsText" dxfId="451" priority="184" operator="containsText" text="Preencha">
      <formula>NOT(ISERROR(SEARCH("Preencha",T15)))</formula>
    </cfRule>
    <cfRule type="cellIs" dxfId="450" priority="185" operator="equal">
      <formula>"Selecione uma opção:"</formula>
    </cfRule>
  </conditionalFormatting>
  <conditionalFormatting sqref="S190:S199">
    <cfRule type="containsText" dxfId="449" priority="182" operator="containsText" text="Preencha">
      <formula>NOT(ISERROR(SEARCH("Preencha",S190)))</formula>
    </cfRule>
    <cfRule type="cellIs" dxfId="448" priority="183" operator="equal">
      <formula>"Selecione uma opção:"</formula>
    </cfRule>
  </conditionalFormatting>
  <conditionalFormatting sqref="U190:U199">
    <cfRule type="containsText" dxfId="447" priority="180" operator="containsText" text="Preencha">
      <formula>NOT(ISERROR(SEARCH("Preencha",U190)))</formula>
    </cfRule>
    <cfRule type="cellIs" dxfId="446" priority="181" operator="equal">
      <formula>"Selecione uma opção:"</formula>
    </cfRule>
  </conditionalFormatting>
  <conditionalFormatting sqref="T190:T199">
    <cfRule type="containsText" dxfId="445" priority="178" operator="containsText" text="Preencha">
      <formula>NOT(ISERROR(SEARCH("Preencha",T190)))</formula>
    </cfRule>
    <cfRule type="cellIs" dxfId="444" priority="179" operator="equal">
      <formula>"Selecione uma opção:"</formula>
    </cfRule>
  </conditionalFormatting>
  <conditionalFormatting sqref="S208:S227">
    <cfRule type="containsText" dxfId="443" priority="176" operator="containsText" text="Preencha">
      <formula>NOT(ISERROR(SEARCH("Preencha",S208)))</formula>
    </cfRule>
    <cfRule type="cellIs" dxfId="442" priority="177" operator="equal">
      <formula>"Selecione uma opção:"</formula>
    </cfRule>
  </conditionalFormatting>
  <conditionalFormatting sqref="U208:U227">
    <cfRule type="containsText" dxfId="441" priority="174" operator="containsText" text="Preencha">
      <formula>NOT(ISERROR(SEARCH("Preencha",U208)))</formula>
    </cfRule>
    <cfRule type="cellIs" dxfId="440" priority="175" operator="equal">
      <formula>"Selecione uma opção:"</formula>
    </cfRule>
  </conditionalFormatting>
  <conditionalFormatting sqref="T208:T227">
    <cfRule type="containsText" dxfId="439" priority="172" operator="containsText" text="Preencha">
      <formula>NOT(ISERROR(SEARCH("Preencha",T208)))</formula>
    </cfRule>
    <cfRule type="cellIs" dxfId="438" priority="173" operator="equal">
      <formula>"Selecione uma opção:"</formula>
    </cfRule>
  </conditionalFormatting>
  <conditionalFormatting sqref="S236:S255">
    <cfRule type="containsText" dxfId="437" priority="170" operator="containsText" text="Preencha">
      <formula>NOT(ISERROR(SEARCH("Preencha",S236)))</formula>
    </cfRule>
    <cfRule type="cellIs" dxfId="436" priority="171" operator="equal">
      <formula>"Selecione uma opção:"</formula>
    </cfRule>
  </conditionalFormatting>
  <conditionalFormatting sqref="U236:U255">
    <cfRule type="containsText" dxfId="435" priority="168" operator="containsText" text="Preencha">
      <formula>NOT(ISERROR(SEARCH("Preencha",U236)))</formula>
    </cfRule>
    <cfRule type="cellIs" dxfId="434" priority="169" operator="equal">
      <formula>"Selecione uma opção:"</formula>
    </cfRule>
  </conditionalFormatting>
  <conditionalFormatting sqref="T236:T255">
    <cfRule type="containsText" dxfId="433" priority="166" operator="containsText" text="Preencha">
      <formula>NOT(ISERROR(SEARCH("Preencha",T236)))</formula>
    </cfRule>
    <cfRule type="cellIs" dxfId="432" priority="167" operator="equal">
      <formula>"Selecione uma opção:"</formula>
    </cfRule>
  </conditionalFormatting>
  <conditionalFormatting sqref="S264:S299">
    <cfRule type="containsText" dxfId="431" priority="164" operator="containsText" text="Preencha">
      <formula>NOT(ISERROR(SEARCH("Preencha",S264)))</formula>
    </cfRule>
    <cfRule type="cellIs" dxfId="430" priority="165" operator="equal">
      <formula>"Selecione uma opção:"</formula>
    </cfRule>
  </conditionalFormatting>
  <conditionalFormatting sqref="U264:U299">
    <cfRule type="containsText" dxfId="429" priority="162" operator="containsText" text="Preencha">
      <formula>NOT(ISERROR(SEARCH("Preencha",U264)))</formula>
    </cfRule>
    <cfRule type="cellIs" dxfId="428" priority="163" operator="equal">
      <formula>"Selecione uma opção:"</formula>
    </cfRule>
  </conditionalFormatting>
  <conditionalFormatting sqref="T264:T299">
    <cfRule type="containsText" dxfId="427" priority="160" operator="containsText" text="Preencha">
      <formula>NOT(ISERROR(SEARCH("Preencha",T264)))</formula>
    </cfRule>
    <cfRule type="cellIs" dxfId="426" priority="161" operator="equal">
      <formula>"Selecione uma opção:"</formula>
    </cfRule>
  </conditionalFormatting>
  <conditionalFormatting sqref="C70 C69:Q69">
    <cfRule type="containsText" dxfId="425" priority="158" operator="containsText" text="Preencha">
      <formula>NOT(ISERROR(SEARCH("Preencha",C69)))</formula>
    </cfRule>
    <cfRule type="cellIs" dxfId="424" priority="159" operator="equal">
      <formula>"Selecione uma opção:"</formula>
    </cfRule>
  </conditionalFormatting>
  <conditionalFormatting sqref="C128 C127:Q127">
    <cfRule type="containsText" dxfId="423" priority="156" operator="containsText" text="Preencha">
      <formula>NOT(ISERROR(SEARCH("Preencha",C127)))</formula>
    </cfRule>
    <cfRule type="cellIs" dxfId="422" priority="157" operator="equal">
      <formula>"Selecione uma opção:"</formula>
    </cfRule>
  </conditionalFormatting>
  <conditionalFormatting sqref="C131 E131:Q131">
    <cfRule type="containsText" dxfId="421" priority="152" operator="containsText" text="Preencha">
      <formula>NOT(ISERROR(SEARCH("Preencha",C131)))</formula>
    </cfRule>
    <cfRule type="cellIs" dxfId="420" priority="153" operator="equal">
      <formula>"Selecione uma opção:"</formula>
    </cfRule>
  </conditionalFormatting>
  <conditionalFormatting sqref="C73 E73:Q73">
    <cfRule type="containsText" dxfId="419" priority="154" operator="containsText" text="Preencha">
      <formula>NOT(ISERROR(SEARCH("Preencha",C73)))</formula>
    </cfRule>
    <cfRule type="cellIs" dxfId="418" priority="155" operator="equal">
      <formula>"Selecione uma opção:"</formula>
    </cfRule>
  </conditionalFormatting>
  <conditionalFormatting sqref="F38">
    <cfRule type="containsText" dxfId="417" priority="150" operator="containsText" text="Preencha">
      <formula>NOT(ISERROR(SEARCH("Preencha",F38)))</formula>
    </cfRule>
    <cfRule type="cellIs" dxfId="416" priority="151" operator="equal">
      <formula>"Selecione uma opção:"</formula>
    </cfRule>
  </conditionalFormatting>
  <conditionalFormatting sqref="B126:U126">
    <cfRule type="containsText" dxfId="415" priority="148" operator="containsText" text="Preencha">
      <formula>NOT(ISERROR(SEARCH("Preencha",B126)))</formula>
    </cfRule>
    <cfRule type="cellIs" dxfId="414" priority="149" operator="equal">
      <formula>"Selecione uma opção:"</formula>
    </cfRule>
  </conditionalFormatting>
  <conditionalFormatting sqref="V126">
    <cfRule type="containsText" dxfId="413" priority="146" operator="containsText" text="Preencha">
      <formula>NOT(ISERROR(SEARCH("Preencha",V126)))</formula>
    </cfRule>
    <cfRule type="cellIs" dxfId="412" priority="147" operator="equal">
      <formula>"Selecione uma opção:"</formula>
    </cfRule>
  </conditionalFormatting>
  <conditionalFormatting sqref="B185 R185:U185">
    <cfRule type="containsText" dxfId="411" priority="144" operator="containsText" text="Preencha">
      <formula>NOT(ISERROR(SEARCH("Preencha",B185)))</formula>
    </cfRule>
    <cfRule type="cellIs" dxfId="410" priority="145" operator="equal">
      <formula>"Selecione uma opção:"</formula>
    </cfRule>
  </conditionalFormatting>
  <conditionalFormatting sqref="V185">
    <cfRule type="containsText" dxfId="409" priority="142" operator="containsText" text="Preencha">
      <formula>NOT(ISERROR(SEARCH("Preencha",V185)))</formula>
    </cfRule>
    <cfRule type="cellIs" dxfId="408" priority="143" operator="equal">
      <formula>"Selecione uma opção:"</formula>
    </cfRule>
  </conditionalFormatting>
  <conditionalFormatting sqref="B203 R203:V203">
    <cfRule type="containsText" dxfId="407" priority="140" operator="containsText" text="Preencha">
      <formula>NOT(ISERROR(SEARCH("Preencha",B203)))</formula>
    </cfRule>
    <cfRule type="cellIs" dxfId="406" priority="141" operator="equal">
      <formula>"Selecione uma opção:"</formula>
    </cfRule>
  </conditionalFormatting>
  <conditionalFormatting sqref="B231 R231:V231">
    <cfRule type="containsText" dxfId="405" priority="138" operator="containsText" text="Preencha">
      <formula>NOT(ISERROR(SEARCH("Preencha",B231)))</formula>
    </cfRule>
    <cfRule type="cellIs" dxfId="404" priority="139" operator="equal">
      <formula>"Selecione uma opção:"</formula>
    </cfRule>
  </conditionalFormatting>
  <conditionalFormatting sqref="B259 R259:V259">
    <cfRule type="containsText" dxfId="403" priority="136" operator="containsText" text="Preencha">
      <formula>NOT(ISERROR(SEARCH("Preencha",B259)))</formula>
    </cfRule>
    <cfRule type="cellIs" dxfId="402" priority="137" operator="equal">
      <formula>"Selecione uma opção:"</formula>
    </cfRule>
  </conditionalFormatting>
  <conditionalFormatting sqref="S300:T300">
    <cfRule type="containsText" dxfId="401" priority="134" operator="containsText" text="Preencha">
      <formula>NOT(ISERROR(SEARCH("Preencha",S300)))</formula>
    </cfRule>
    <cfRule type="cellIs" dxfId="400" priority="135" operator="equal">
      <formula>"Selecione uma opção:"</formula>
    </cfRule>
  </conditionalFormatting>
  <conditionalFormatting sqref="S256:T256">
    <cfRule type="containsText" dxfId="399" priority="132" operator="containsText" text="Preencha">
      <formula>NOT(ISERROR(SEARCH("Preencha",S256)))</formula>
    </cfRule>
    <cfRule type="cellIs" dxfId="398" priority="133" operator="equal">
      <formula>"Selecione uma opção:"</formula>
    </cfRule>
  </conditionalFormatting>
  <conditionalFormatting sqref="S200:T200">
    <cfRule type="containsText" dxfId="397" priority="130" operator="containsText" text="Preencha">
      <formula>NOT(ISERROR(SEARCH("Preencha",S200)))</formula>
    </cfRule>
    <cfRule type="cellIs" dxfId="396" priority="131" operator="equal">
      <formula>"Selecione uma opção:"</formula>
    </cfRule>
  </conditionalFormatting>
  <conditionalFormatting sqref="D5">
    <cfRule type="cellIs" dxfId="395" priority="129" operator="equal">
      <formula>0</formula>
    </cfRule>
  </conditionalFormatting>
  <conditionalFormatting sqref="C74:C122">
    <cfRule type="containsText" dxfId="394" priority="127" operator="containsText" text="Preencha">
      <formula>NOT(ISERROR(SEARCH("Preencha",C74)))</formula>
    </cfRule>
    <cfRule type="cellIs" dxfId="393" priority="128" operator="equal">
      <formula>"Selecione uma opção:"</formula>
    </cfRule>
  </conditionalFormatting>
  <conditionalFormatting sqref="C257:Q257 C200:Q201 C182:Q183">
    <cfRule type="containsText" dxfId="392" priority="125" operator="containsText" text="Preencha">
      <formula>NOT(ISERROR(SEARCH("Preencha",C182)))</formula>
    </cfRule>
    <cfRule type="cellIs" dxfId="391" priority="126" operator="equal">
      <formula>"Selecione uma opção:"</formula>
    </cfRule>
  </conditionalFormatting>
  <conditionalFormatting sqref="C188:Q188">
    <cfRule type="containsText" dxfId="390" priority="123" operator="containsText" text="Preencha">
      <formula>NOT(ISERROR(SEARCH("Preencha",C188)))</formula>
    </cfRule>
    <cfRule type="cellIs" dxfId="389" priority="124" operator="equal">
      <formula>"Selecione uma opção:"</formula>
    </cfRule>
  </conditionalFormatting>
  <conditionalFormatting sqref="C184:Q184">
    <cfRule type="containsText" dxfId="388" priority="121" operator="containsText" text="Preencha">
      <formula>NOT(ISERROR(SEARCH("Preencha",C184)))</formula>
    </cfRule>
    <cfRule type="cellIs" dxfId="387" priority="122" operator="equal">
      <formula>"Selecione uma opção:"</formula>
    </cfRule>
  </conditionalFormatting>
  <conditionalFormatting sqref="C202:Q202">
    <cfRule type="containsText" dxfId="386" priority="115" operator="containsText" text="Preencha">
      <formula>NOT(ISERROR(SEARCH("Preencha",C202)))</formula>
    </cfRule>
    <cfRule type="cellIs" dxfId="385" priority="116" operator="equal">
      <formula>"Selecione uma opção:"</formula>
    </cfRule>
  </conditionalFormatting>
  <conditionalFormatting sqref="N227:Q227 C228:Q229">
    <cfRule type="containsText" dxfId="384" priority="119" operator="containsText" text="Preencha">
      <formula>NOT(ISERROR(SEARCH("Preencha",C227)))</formula>
    </cfRule>
    <cfRule type="cellIs" dxfId="383" priority="120" operator="equal">
      <formula>"Selecione uma opção:"</formula>
    </cfRule>
  </conditionalFormatting>
  <conditionalFormatting sqref="C206:Q206">
    <cfRule type="containsText" dxfId="382" priority="117" operator="containsText" text="Preencha">
      <formula>NOT(ISERROR(SEARCH("Preencha",C206)))</formula>
    </cfRule>
    <cfRule type="cellIs" dxfId="381" priority="118" operator="equal">
      <formula>"Selecione uma opção:"</formula>
    </cfRule>
  </conditionalFormatting>
  <conditionalFormatting sqref="G227">
    <cfRule type="containsText" dxfId="380" priority="113" operator="containsText" text="Preencha">
      <formula>NOT(ISERROR(SEARCH("Preencha",G227)))</formula>
    </cfRule>
    <cfRule type="cellIs" dxfId="379" priority="114" operator="equal">
      <formula>"Selecione uma opção:"</formula>
    </cfRule>
  </conditionalFormatting>
  <conditionalFormatting sqref="C230:Q230">
    <cfRule type="containsText" dxfId="378" priority="109" operator="containsText" text="Preencha">
      <formula>NOT(ISERROR(SEARCH("Preencha",C230)))</formula>
    </cfRule>
    <cfRule type="cellIs" dxfId="377" priority="110" operator="equal">
      <formula>"Selecione uma opção:"</formula>
    </cfRule>
  </conditionalFormatting>
  <conditionalFormatting sqref="C234:Q234">
    <cfRule type="containsText" dxfId="376" priority="111" operator="containsText" text="Preencha">
      <formula>NOT(ISERROR(SEARCH("Preencha",C234)))</formula>
    </cfRule>
    <cfRule type="cellIs" dxfId="375" priority="112" operator="equal">
      <formula>"Selecione uma opção:"</formula>
    </cfRule>
  </conditionalFormatting>
  <conditionalFormatting sqref="C258:Q258">
    <cfRule type="containsText" dxfId="374" priority="103" operator="containsText" text="Preencha">
      <formula>NOT(ISERROR(SEARCH("Preencha",C258)))</formula>
    </cfRule>
    <cfRule type="cellIs" dxfId="373" priority="104" operator="equal">
      <formula>"Selecione uma opção:"</formula>
    </cfRule>
  </conditionalFormatting>
  <conditionalFormatting sqref="C300:I300">
    <cfRule type="containsText" dxfId="372" priority="107" operator="containsText" text="Preencha">
      <formula>NOT(ISERROR(SEARCH("Preencha",C300)))</formula>
    </cfRule>
    <cfRule type="cellIs" dxfId="371" priority="108" operator="equal">
      <formula>"Selecione uma opção:"</formula>
    </cfRule>
  </conditionalFormatting>
  <conditionalFormatting sqref="C262:Q262">
    <cfRule type="containsText" dxfId="370" priority="105" operator="containsText" text="Preencha">
      <formula>NOT(ISERROR(SEARCH("Preencha",C262)))</formula>
    </cfRule>
    <cfRule type="cellIs" dxfId="369" priority="106" operator="equal">
      <formula>"Selecione uma opção:"</formula>
    </cfRule>
  </conditionalFormatting>
  <conditionalFormatting sqref="C187 C186:Q186">
    <cfRule type="containsText" dxfId="368" priority="101" operator="containsText" text="Preencha">
      <formula>NOT(ISERROR(SEARCH("Preencha",C186)))</formula>
    </cfRule>
    <cfRule type="cellIs" dxfId="367" priority="102" operator="equal">
      <formula>"Selecione uma opção:"</formula>
    </cfRule>
  </conditionalFormatting>
  <conditionalFormatting sqref="C204:Q204">
    <cfRule type="containsText" dxfId="366" priority="99" operator="containsText" text="Preencha">
      <formula>NOT(ISERROR(SEARCH("Preencha",C204)))</formula>
    </cfRule>
    <cfRule type="cellIs" dxfId="365" priority="100" operator="equal">
      <formula>"Selecione uma opção:"</formula>
    </cfRule>
  </conditionalFormatting>
  <conditionalFormatting sqref="C233 C232:Q232">
    <cfRule type="containsText" dxfId="364" priority="97" operator="containsText" text="Preencha">
      <formula>NOT(ISERROR(SEARCH("Preencha",C232)))</formula>
    </cfRule>
    <cfRule type="cellIs" dxfId="363" priority="98" operator="equal">
      <formula>"Selecione uma opção:"</formula>
    </cfRule>
  </conditionalFormatting>
  <conditionalFormatting sqref="C261 C260:Q260">
    <cfRule type="containsText" dxfId="362" priority="95" operator="containsText" text="Preencha">
      <formula>NOT(ISERROR(SEARCH("Preencha",C260)))</formula>
    </cfRule>
    <cfRule type="cellIs" dxfId="361" priority="96" operator="equal">
      <formula>"Selecione uma opção:"</formula>
    </cfRule>
  </conditionalFormatting>
  <conditionalFormatting sqref="I191:I199">
    <cfRule type="containsText" dxfId="360" priority="89" operator="containsText" text="Preencha">
      <formula>NOT(ISERROR(SEARCH("Preencha",I191)))</formula>
    </cfRule>
    <cfRule type="cellIs" dxfId="359" priority="90" operator="equal">
      <formula>"Selecione uma opção:"</formula>
    </cfRule>
  </conditionalFormatting>
  <conditionalFormatting sqref="E190 G190:H190 C191:C199 E191:H199 K199:Q199 N190:Q198">
    <cfRule type="containsText" dxfId="358" priority="93" operator="containsText" text="Preencha">
      <formula>NOT(ISERROR(SEARCH("Preencha",C190)))</formula>
    </cfRule>
    <cfRule type="cellIs" dxfId="357" priority="94" operator="equal">
      <formula>"Selecione uma opção:"</formula>
    </cfRule>
  </conditionalFormatting>
  <conditionalFormatting sqref="C190 I190">
    <cfRule type="containsText" dxfId="356" priority="91" operator="containsText" text="Preencha">
      <formula>NOT(ISERROR(SEARCH("Preencha",C190)))</formula>
    </cfRule>
    <cfRule type="cellIs" dxfId="355" priority="92" operator="equal">
      <formula>"Selecione uma opção:"</formula>
    </cfRule>
  </conditionalFormatting>
  <conditionalFormatting sqref="G216:H226 N216:Q226 C216:C227">
    <cfRule type="containsText" dxfId="354" priority="79" operator="containsText" text="Preencha">
      <formula>NOT(ISERROR(SEARCH("Preencha",C216)))</formula>
    </cfRule>
    <cfRule type="cellIs" dxfId="353" priority="80" operator="equal">
      <formula>"Selecione uma opção:"</formula>
    </cfRule>
  </conditionalFormatting>
  <conditionalFormatting sqref="I216:I226">
    <cfRule type="containsText" dxfId="352" priority="77" operator="containsText" text="Preencha">
      <formula>NOT(ISERROR(SEARCH("Preencha",I216)))</formula>
    </cfRule>
    <cfRule type="cellIs" dxfId="351" priority="78" operator="equal">
      <formula>"Selecione uma opção:"</formula>
    </cfRule>
  </conditionalFormatting>
  <conditionalFormatting sqref="C256:Q256 N255:Q255">
    <cfRule type="containsText" dxfId="350" priority="75" operator="containsText" text="Preencha">
      <formula>NOT(ISERROR(SEARCH("Preencha",C255)))</formula>
    </cfRule>
    <cfRule type="cellIs" dxfId="349" priority="76" operator="equal">
      <formula>"Selecione uma opção:"</formula>
    </cfRule>
  </conditionalFormatting>
  <conditionalFormatting sqref="I209:I215">
    <cfRule type="containsText" dxfId="348" priority="83" operator="containsText" text="Preencha">
      <formula>NOT(ISERROR(SEARCH("Preencha",I209)))</formula>
    </cfRule>
    <cfRule type="cellIs" dxfId="347" priority="84" operator="equal">
      <formula>"Selecione uma opção:"</formula>
    </cfRule>
  </conditionalFormatting>
  <conditionalFormatting sqref="E208 G208:H208 C209:C215 E209:H210 N208:Q215 G211:H215 E211:F227">
    <cfRule type="containsText" dxfId="346" priority="87" operator="containsText" text="Preencha">
      <formula>NOT(ISERROR(SEARCH("Preencha",C208)))</formula>
    </cfRule>
    <cfRule type="cellIs" dxfId="345" priority="88" operator="equal">
      <formula>"Selecione uma opção:"</formula>
    </cfRule>
  </conditionalFormatting>
  <conditionalFormatting sqref="C208 I208">
    <cfRule type="containsText" dxfId="344" priority="85" operator="containsText" text="Preencha">
      <formula>NOT(ISERROR(SEARCH("Preencha",C208)))</formula>
    </cfRule>
    <cfRule type="cellIs" dxfId="343" priority="86" operator="equal">
      <formula>"Selecione uma opção:"</formula>
    </cfRule>
  </conditionalFormatting>
  <conditionalFormatting sqref="C205">
    <cfRule type="containsText" dxfId="342" priority="81" operator="containsText" text="Preencha">
      <formula>NOT(ISERROR(SEARCH("Preencha",C205)))</formula>
    </cfRule>
    <cfRule type="cellIs" dxfId="341" priority="82" operator="equal">
      <formula>"Selecione uma opção:"</formula>
    </cfRule>
  </conditionalFormatting>
  <conditionalFormatting sqref="G255">
    <cfRule type="containsText" dxfId="340" priority="73" operator="containsText" text="Preencha">
      <formula>NOT(ISERROR(SEARCH("Preencha",G255)))</formula>
    </cfRule>
    <cfRule type="cellIs" dxfId="339" priority="74" operator="equal">
      <formula>"Selecione uma opção:"</formula>
    </cfRule>
  </conditionalFormatting>
  <conditionalFormatting sqref="I237:I243">
    <cfRule type="containsText" dxfId="338" priority="67" operator="containsText" text="Preencha">
      <formula>NOT(ISERROR(SEARCH("Preencha",I237)))</formula>
    </cfRule>
    <cfRule type="cellIs" dxfId="337" priority="68" operator="equal">
      <formula>"Selecione uma opção:"</formula>
    </cfRule>
  </conditionalFormatting>
  <conditionalFormatting sqref="E236 G236:H236 C237:C243 E237:H238 N236:Q243 G239:H243 E239:F255">
    <cfRule type="containsText" dxfId="336" priority="71" operator="containsText" text="Preencha">
      <formula>NOT(ISERROR(SEARCH("Preencha",C236)))</formula>
    </cfRule>
    <cfRule type="cellIs" dxfId="335" priority="72" operator="equal">
      <formula>"Selecione uma opção:"</formula>
    </cfRule>
  </conditionalFormatting>
  <conditionalFormatting sqref="C236 I236">
    <cfRule type="containsText" dxfId="334" priority="69" operator="containsText" text="Preencha">
      <formula>NOT(ISERROR(SEARCH("Preencha",C236)))</formula>
    </cfRule>
    <cfRule type="cellIs" dxfId="333" priority="70" operator="equal">
      <formula>"Selecione uma opção:"</formula>
    </cfRule>
  </conditionalFormatting>
  <conditionalFormatting sqref="I244:I254">
    <cfRule type="containsText" dxfId="332" priority="63" operator="containsText" text="Preencha">
      <formula>NOT(ISERROR(SEARCH("Preencha",I244)))</formula>
    </cfRule>
    <cfRule type="cellIs" dxfId="331" priority="64" operator="equal">
      <formula>"Selecione uma opção:"</formula>
    </cfRule>
  </conditionalFormatting>
  <conditionalFormatting sqref="G244:H254 N244:Q254 C244:C255">
    <cfRule type="containsText" dxfId="330" priority="65" operator="containsText" text="Preencha">
      <formula>NOT(ISERROR(SEARCH("Preencha",C244)))</formula>
    </cfRule>
    <cfRule type="cellIs" dxfId="329" priority="66" operator="equal">
      <formula>"Selecione uma opção:"</formula>
    </cfRule>
  </conditionalFormatting>
  <conditionalFormatting sqref="I264">
    <cfRule type="containsText" dxfId="328" priority="53" operator="containsText" text="Preencha">
      <formula>NOT(ISERROR(SEARCH("Preencha",I264)))</formula>
    </cfRule>
    <cfRule type="cellIs" dxfId="327" priority="54" operator="equal">
      <formula>"Selecione uma opção:"</formula>
    </cfRule>
  </conditionalFormatting>
  <conditionalFormatting sqref="N272:Q282">
    <cfRule type="containsText" dxfId="326" priority="57" operator="containsText" text="Preencha">
      <formula>NOT(ISERROR(SEARCH("Preencha",N272)))</formula>
    </cfRule>
    <cfRule type="cellIs" dxfId="325" priority="58" operator="equal">
      <formula>"Selecione uma opção:"</formula>
    </cfRule>
  </conditionalFormatting>
  <conditionalFormatting sqref="N264:Q271 C265:C299">
    <cfRule type="containsText" dxfId="324" priority="61" operator="containsText" text="Preencha">
      <formula>NOT(ISERROR(SEARCH("Preencha",C264)))</formula>
    </cfRule>
    <cfRule type="cellIs" dxfId="323" priority="62" operator="equal">
      <formula>"Selecione uma opção:"</formula>
    </cfRule>
  </conditionalFormatting>
  <conditionalFormatting sqref="C264">
    <cfRule type="containsText" dxfId="322" priority="59" operator="containsText" text="Preencha">
      <formula>NOT(ISERROR(SEARCH("Preencha",C264)))</formula>
    </cfRule>
    <cfRule type="cellIs" dxfId="321" priority="60" operator="equal">
      <formula>"Selecione uma opção:"</formula>
    </cfRule>
  </conditionalFormatting>
  <conditionalFormatting sqref="N283:Q299">
    <cfRule type="containsText" dxfId="320" priority="55" operator="containsText" text="Preencha">
      <formula>NOT(ISERROR(SEARCH("Preencha",N283)))</formula>
    </cfRule>
    <cfRule type="cellIs" dxfId="319" priority="56" operator="equal">
      <formula>"Selecione uma opção:"</formula>
    </cfRule>
  </conditionalFormatting>
  <conditionalFormatting sqref="I265:I299">
    <cfRule type="containsText" dxfId="318" priority="51" operator="containsText" text="Preencha">
      <formula>NOT(ISERROR(SEARCH("Preencha",I265)))</formula>
    </cfRule>
    <cfRule type="cellIs" dxfId="317" priority="52" operator="equal">
      <formula>"Selecione uma opção:"</formula>
    </cfRule>
  </conditionalFormatting>
  <conditionalFormatting sqref="J300:Q300">
    <cfRule type="containsText" dxfId="316" priority="49" operator="containsText" text="Preencha">
      <formula>NOT(ISERROR(SEARCH("Preencha",J300)))</formula>
    </cfRule>
    <cfRule type="cellIs" dxfId="315" priority="50" operator="equal">
      <formula>"Selecione uma opção:"</formula>
    </cfRule>
  </conditionalFormatting>
  <conditionalFormatting sqref="C185:Q185">
    <cfRule type="containsText" dxfId="314" priority="47" operator="containsText" text="Preencha">
      <formula>NOT(ISERROR(SEARCH("Preencha",C185)))</formula>
    </cfRule>
    <cfRule type="cellIs" dxfId="313" priority="48" operator="equal">
      <formula>"Selecione uma opção:"</formula>
    </cfRule>
  </conditionalFormatting>
  <conditionalFormatting sqref="C203:Q203">
    <cfRule type="containsText" dxfId="312" priority="45" operator="containsText" text="Preencha">
      <formula>NOT(ISERROR(SEARCH("Preencha",C203)))</formula>
    </cfRule>
    <cfRule type="cellIs" dxfId="311" priority="46" operator="equal">
      <formula>"Selecione uma opção:"</formula>
    </cfRule>
  </conditionalFormatting>
  <conditionalFormatting sqref="C231:Q231">
    <cfRule type="containsText" dxfId="310" priority="43" operator="containsText" text="Preencha">
      <formula>NOT(ISERROR(SEARCH("Preencha",C231)))</formula>
    </cfRule>
    <cfRule type="cellIs" dxfId="309" priority="44" operator="equal">
      <formula>"Selecione uma opção:"</formula>
    </cfRule>
  </conditionalFormatting>
  <conditionalFormatting sqref="C259:Q259">
    <cfRule type="containsText" dxfId="308" priority="41" operator="containsText" text="Preencha">
      <formula>NOT(ISERROR(SEARCH("Preencha",C259)))</formula>
    </cfRule>
    <cfRule type="cellIs" dxfId="307" priority="42" operator="equal">
      <formula>"Selecione uma opção:"</formula>
    </cfRule>
  </conditionalFormatting>
  <conditionalFormatting sqref="C132:C181 E132:H181 K132:P181">
    <cfRule type="containsText" dxfId="306" priority="39" operator="containsText" text="Preencha">
      <formula>NOT(ISERROR(SEARCH("Preencha",C132)))</formula>
    </cfRule>
    <cfRule type="cellIs" dxfId="305" priority="40" operator="equal">
      <formula>"Selecione uma opção:"</formula>
    </cfRule>
  </conditionalFormatting>
  <conditionalFormatting sqref="I181">
    <cfRule type="containsText" dxfId="304" priority="37" operator="containsText" text="Preencha">
      <formula>NOT(ISERROR(SEARCH("Preencha",I181)))</formula>
    </cfRule>
    <cfRule type="cellIs" dxfId="303" priority="38" operator="equal">
      <formula>"Selecione uma opção:"</formula>
    </cfRule>
  </conditionalFormatting>
  <conditionalFormatting sqref="I132:I180">
    <cfRule type="containsText" dxfId="302" priority="35" operator="containsText" text="Preencha">
      <formula>NOT(ISERROR(SEARCH("Preencha",I132)))</formula>
    </cfRule>
    <cfRule type="cellIs" dxfId="301" priority="36" operator="equal">
      <formula>"Selecione uma opção:"</formula>
    </cfRule>
  </conditionalFormatting>
  <conditionalFormatting sqref="Q132:Q181">
    <cfRule type="containsText" dxfId="300" priority="33" operator="containsText" text="Preencha">
      <formula>NOT(ISERROR(SEARCH("Preencha",Q132)))</formula>
    </cfRule>
    <cfRule type="cellIs" dxfId="299" priority="34" operator="equal">
      <formula>"Selecione uma opção:"</formula>
    </cfRule>
  </conditionalFormatting>
  <conditionalFormatting sqref="C65:Q65">
    <cfRule type="containsText" dxfId="298" priority="31" operator="containsText" text="Preencha">
      <formula>NOT(ISERROR(SEARCH("Preencha",C65)))</formula>
    </cfRule>
    <cfRule type="cellIs" dxfId="297" priority="32" operator="equal">
      <formula>"Selecione uma opção:"</formula>
    </cfRule>
  </conditionalFormatting>
  <conditionalFormatting sqref="E39">
    <cfRule type="containsText" dxfId="296" priority="29" operator="containsText" text="Preencha">
      <formula>NOT(ISERROR(SEARCH("Preencha",E39)))</formula>
    </cfRule>
    <cfRule type="cellIs" dxfId="295" priority="30" operator="equal">
      <formula>"Selecione uma opção:"</formula>
    </cfRule>
  </conditionalFormatting>
  <conditionalFormatting sqref="C40:E64">
    <cfRule type="containsText" dxfId="294" priority="27" operator="containsText" text="Preencha">
      <formula>NOT(ISERROR(SEARCH("Preencha",C40)))</formula>
    </cfRule>
    <cfRule type="cellIs" dxfId="293" priority="28" operator="equal">
      <formula>"Selecione uma opção:"</formula>
    </cfRule>
  </conditionalFormatting>
  <conditionalFormatting sqref="C40:C64 I40:I64">
    <cfRule type="containsText" dxfId="292" priority="25" operator="containsText" text="Preencha">
      <formula>NOT(ISERROR(SEARCH("Preencha",C40)))</formula>
    </cfRule>
    <cfRule type="cellIs" dxfId="291" priority="26" operator="equal">
      <formula>"Selecione uma opção:"</formula>
    </cfRule>
  </conditionalFormatting>
  <conditionalFormatting sqref="F40:F64">
    <cfRule type="containsText" dxfId="290" priority="23" operator="containsText" text="Preencha">
      <formula>NOT(ISERROR(SEARCH("Preencha",F40)))</formula>
    </cfRule>
    <cfRule type="cellIs" dxfId="289" priority="24" operator="equal">
      <formula>"Selecione uma opção:"</formula>
    </cfRule>
  </conditionalFormatting>
  <conditionalFormatting sqref="J40:J64">
    <cfRule type="containsText" dxfId="288" priority="21" operator="containsText" text="Preencha">
      <formula>NOT(ISERROR(SEARCH("Preencha",J40)))</formula>
    </cfRule>
    <cfRule type="cellIs" dxfId="287" priority="22" operator="equal">
      <formula>"Selecione uma opção:"</formula>
    </cfRule>
  </conditionalFormatting>
  <conditionalFormatting sqref="J40:J64">
    <cfRule type="cellIs" dxfId="286" priority="20" operator="equal">
      <formula>0</formula>
    </cfRule>
  </conditionalFormatting>
  <conditionalFormatting sqref="J38:Q38">
    <cfRule type="containsText" dxfId="285" priority="18" operator="containsText" text="Preencha">
      <formula>NOT(ISERROR(SEARCH("Preencha",J38)))</formula>
    </cfRule>
    <cfRule type="cellIs" dxfId="284" priority="19" operator="equal">
      <formula>"Selecione uma opção:"</formula>
    </cfRule>
  </conditionalFormatting>
  <conditionalFormatting sqref="C15:E37">
    <cfRule type="containsText" dxfId="283" priority="16" operator="containsText" text="Preencha">
      <formula>NOT(ISERROR(SEARCH("Preencha",C15)))</formula>
    </cfRule>
    <cfRule type="cellIs" dxfId="282" priority="17" operator="equal">
      <formula>"Selecione uma opção:"</formula>
    </cfRule>
  </conditionalFormatting>
  <conditionalFormatting sqref="F15 I15 C15">
    <cfRule type="containsText" dxfId="281" priority="14" operator="containsText" text="Preencha">
      <formula>NOT(ISERROR(SEARCH("Preencha",C15)))</formula>
    </cfRule>
    <cfRule type="cellIs" dxfId="280" priority="15" operator="equal">
      <formula>"Selecione uma opção:"</formula>
    </cfRule>
  </conditionalFormatting>
  <conditionalFormatting sqref="I16:I37 C16:C37">
    <cfRule type="containsText" dxfId="279" priority="12" operator="containsText" text="Preencha">
      <formula>NOT(ISERROR(SEARCH("Preencha",C16)))</formula>
    </cfRule>
    <cfRule type="cellIs" dxfId="278" priority="13" operator="equal">
      <formula>"Selecione uma opção:"</formula>
    </cfRule>
  </conditionalFormatting>
  <conditionalFormatting sqref="F16:F37">
    <cfRule type="containsText" dxfId="277" priority="10" operator="containsText" text="Preencha">
      <formula>NOT(ISERROR(SEARCH("Preencha",F16)))</formula>
    </cfRule>
    <cfRule type="cellIs" dxfId="276" priority="11" operator="equal">
      <formula>"Selecione uma opção:"</formula>
    </cfRule>
  </conditionalFormatting>
  <conditionalFormatting sqref="J15">
    <cfRule type="containsText" dxfId="275" priority="8" operator="containsText" text="Preencha">
      <formula>NOT(ISERROR(SEARCH("Preencha",J15)))</formula>
    </cfRule>
    <cfRule type="cellIs" dxfId="274" priority="9" operator="equal">
      <formula>"Selecione uma opção:"</formula>
    </cfRule>
  </conditionalFormatting>
  <conditionalFormatting sqref="J16:J37">
    <cfRule type="containsText" dxfId="273" priority="6" operator="containsText" text="Preencha">
      <formula>NOT(ISERROR(SEARCH("Preencha",J16)))</formula>
    </cfRule>
    <cfRule type="cellIs" dxfId="272" priority="7" operator="equal">
      <formula>"Selecione uma opção:"</formula>
    </cfRule>
  </conditionalFormatting>
  <conditionalFormatting sqref="J15:J37">
    <cfRule type="cellIs" dxfId="271" priority="5" operator="equal">
      <formula>0</formula>
    </cfRule>
  </conditionalFormatting>
  <conditionalFormatting sqref="J15">
    <cfRule type="containsText" dxfId="270" priority="3" operator="containsText" text="Preencha">
      <formula>NOT(ISERROR(SEARCH("Preencha",J15)))</formula>
    </cfRule>
    <cfRule type="cellIs" dxfId="269" priority="4" operator="equal">
      <formula>"Selecione uma opção:"</formula>
    </cfRule>
  </conditionalFormatting>
  <conditionalFormatting sqref="J15">
    <cfRule type="containsText" dxfId="268" priority="1" operator="containsText" text="Preencha">
      <formula>NOT(ISERROR(SEARCH("Preencha",J15)))</formula>
    </cfRule>
    <cfRule type="cellIs" dxfId="267" priority="2" operator="equal">
      <formula>"Selecione uma opção:"</formula>
    </cfRule>
  </conditionalFormatting>
  <dataValidations count="2">
    <dataValidation type="list" allowBlank="1" showInputMessage="1" showErrorMessage="1" sqref="H40:H64" xr:uid="{1DE743C1-CA4F-4A01-A512-B3F148D23792}">
      <formula1>"Jan,Fev,Mar,Abril,Maio,Jun,Jul,Ago,Set,Out,Nov,Dez"</formula1>
    </dataValidation>
    <dataValidation type="textLength" allowBlank="1" showInputMessage="1" showErrorMessage="1" sqref="C12:Q12 C70:Q70 C128:Q128 C187:Q187 C205:Q205 C233:Q233 C261:Q261" xr:uid="{B2F3C945-9E77-44E1-A4F7-F4E0D5B31C01}">
      <formula1>0</formula1>
      <formula2>1000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549C744-3153-4DCA-AE58-B4E7EC8E8E6B}">
          <x14:formula1>
            <xm:f>OFFSET('Calculo Taxa RH'!$C$10,0,0,COUNTA('Calculo Taxa RH'!$C$10:$C$108),1)</xm:f>
          </x14:formula1>
          <xm:sqref>F16:G37</xm:sqref>
        </x14:dataValidation>
        <x14:dataValidation type="list" allowBlank="1" showInputMessage="1" showErrorMessage="1" xr:uid="{4953B916-6FCD-4785-8470-FA00898292F1}">
          <x14:formula1>
            <xm:f>'Calculo Taxa RH'!#REF!</xm:f>
          </x14:formula1>
          <xm:sqref>H38</xm:sqref>
        </x14:dataValidation>
        <x14:dataValidation type="list" allowBlank="1" showInputMessage="1" showErrorMessage="1" xr:uid="{4A4BBA9F-3213-4FD0-AB1C-83E0B2564BAC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E2802CDE-EA49-4252-ABD6-2B61601F5097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7B683-70CD-479B-A8FF-F44E7FD7EE5A}">
  <sheetPr>
    <tabColor theme="3" tint="0.59999389629810485"/>
  </sheetPr>
  <dimension ref="B1:V606"/>
  <sheetViews>
    <sheetView showGridLines="0" topLeftCell="A264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 t="s">
        <v>200</v>
      </c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61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38:E38"/>
    <mergeCell ref="F38:G38"/>
    <mergeCell ref="C39:D39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266" priority="266" operator="containsText" text="Preencha">
      <formula>NOT(ISERROR(SEARCH("Preencha",B1)))</formula>
    </cfRule>
    <cfRule type="cellIs" dxfId="265" priority="267" operator="equal">
      <formula>"Selecione uma opção:"</formula>
    </cfRule>
  </conditionalFormatting>
  <conditionalFormatting sqref="C9:Q9">
    <cfRule type="containsText" dxfId="264" priority="264" operator="containsText" text="Preencha">
      <formula>NOT(ISERROR(SEARCH("Preencha",C9)))</formula>
    </cfRule>
    <cfRule type="cellIs" dxfId="263" priority="265" operator="equal">
      <formula>"Selecione uma opção:"</formula>
    </cfRule>
  </conditionalFormatting>
  <conditionalFormatting sqref="B3 R3:U3 B4:U8">
    <cfRule type="containsText" dxfId="262" priority="262" operator="containsText" text="Preencha">
      <formula>NOT(ISERROR(SEARCH("Preencha",B3)))</formula>
    </cfRule>
    <cfRule type="cellIs" dxfId="261" priority="263" operator="equal">
      <formula>"Selecione uma opção:"</formula>
    </cfRule>
  </conditionalFormatting>
  <conditionalFormatting sqref="C3:Q3">
    <cfRule type="containsText" dxfId="260" priority="260" operator="containsText" text="Preencha">
      <formula>NOT(ISERROR(SEARCH("Preencha",C3)))</formula>
    </cfRule>
    <cfRule type="cellIs" dxfId="259" priority="261" operator="equal">
      <formula>"Selecione uma opção:"</formula>
    </cfRule>
  </conditionalFormatting>
  <conditionalFormatting sqref="I38 C38">
    <cfRule type="containsText" dxfId="258" priority="254" operator="containsText" text="Preencha">
      <formula>NOT(ISERROR(SEARCH("Preencha",C38)))</formula>
    </cfRule>
    <cfRule type="cellIs" dxfId="257" priority="255" operator="equal">
      <formula>"Selecione uma opção:"</formula>
    </cfRule>
  </conditionalFormatting>
  <conditionalFormatting sqref="B130 B125 B129:R129 R130 R125:U125 R127:U128 B127:B128">
    <cfRule type="containsText" dxfId="256" priority="258" operator="containsText" text="Preencha">
      <formula>NOT(ISERROR(SEARCH("Preencha",B125)))</formula>
    </cfRule>
    <cfRule type="cellIs" dxfId="255" priority="259" operator="equal">
      <formula>"Selecione uma opção:"</formula>
    </cfRule>
  </conditionalFormatting>
  <conditionalFormatting sqref="I122 B123:U124">
    <cfRule type="containsText" dxfId="254" priority="252" operator="containsText" text="Preencha">
      <formula>NOT(ISERROR(SEARCH("Preencha",B122)))</formula>
    </cfRule>
    <cfRule type="cellIs" dxfId="253" priority="253" operator="equal">
      <formula>"Selecione uma opção:"</formula>
    </cfRule>
  </conditionalFormatting>
  <conditionalFormatting sqref="C125:Q125">
    <cfRule type="containsText" dxfId="252" priority="256" operator="containsText" text="Preencha">
      <formula>NOT(ISERROR(SEARCH("Preencha",C125)))</formula>
    </cfRule>
    <cfRule type="cellIs" dxfId="251" priority="257" operator="equal">
      <formula>"Selecione uma opção:"</formula>
    </cfRule>
  </conditionalFormatting>
  <conditionalFormatting sqref="C67:Q67">
    <cfRule type="containsText" dxfId="250" priority="248" operator="containsText" text="Preencha">
      <formula>NOT(ISERROR(SEARCH("Preencha",C67)))</formula>
    </cfRule>
    <cfRule type="cellIs" dxfId="249" priority="249" operator="equal">
      <formula>"Selecione uma opção:"</formula>
    </cfRule>
  </conditionalFormatting>
  <conditionalFormatting sqref="B67 B71:R71 B70 R72 B72 R67:U67 B68:U68 R70:U70">
    <cfRule type="containsText" dxfId="248" priority="250" operator="containsText" text="Preencha">
      <formula>NOT(ISERROR(SEARCH("Preencha",B67)))</formula>
    </cfRule>
    <cfRule type="cellIs" dxfId="247" priority="251" operator="equal">
      <formula>"Selecione uma opção:"</formula>
    </cfRule>
  </conditionalFormatting>
  <conditionalFormatting sqref="B184 R184:U184 R186:U187 B186:B189 R188:R189">
    <cfRule type="containsText" dxfId="246" priority="246" operator="containsText" text="Preencha">
      <formula>NOT(ISERROR(SEARCH("Preencha",B184)))</formula>
    </cfRule>
    <cfRule type="cellIs" dxfId="245" priority="247" operator="equal">
      <formula>"Selecione uma opção:"</formula>
    </cfRule>
  </conditionalFormatting>
  <conditionalFormatting sqref="B208">
    <cfRule type="containsText" dxfId="244" priority="244" operator="containsText" text="Preencha">
      <formula>NOT(ISERROR(SEARCH("Preencha",B208)))</formula>
    </cfRule>
    <cfRule type="cellIs" dxfId="243" priority="245" operator="equal">
      <formula>"Selecione uma opção:"</formula>
    </cfRule>
  </conditionalFormatting>
  <conditionalFormatting sqref="R208:R227 B228:B229 R228:U229">
    <cfRule type="containsText" dxfId="242" priority="242" operator="containsText" text="Preencha">
      <formula>NOT(ISERROR(SEARCH("Preencha",B208)))</formula>
    </cfRule>
    <cfRule type="cellIs" dxfId="241" priority="243" operator="equal">
      <formula>"Selecione uma opção:"</formula>
    </cfRule>
  </conditionalFormatting>
  <conditionalFormatting sqref="B202 B204:B207 R202:V202 R204:V205 R206:R207">
    <cfRule type="containsText" dxfId="240" priority="240" operator="containsText" text="Preencha">
      <formula>NOT(ISERROR(SEARCH("Preencha",B202)))</formula>
    </cfRule>
    <cfRule type="cellIs" dxfId="239" priority="241" operator="equal">
      <formula>"Selecione uma opção:"</formula>
    </cfRule>
  </conditionalFormatting>
  <conditionalFormatting sqref="B237:B255">
    <cfRule type="containsText" dxfId="238" priority="238" operator="containsText" text="Preencha">
      <formula>NOT(ISERROR(SEARCH("Preencha",B237)))</formula>
    </cfRule>
    <cfRule type="cellIs" dxfId="237" priority="239" operator="equal">
      <formula>"Selecione uma opção:"</formula>
    </cfRule>
  </conditionalFormatting>
  <conditionalFormatting sqref="B236">
    <cfRule type="containsText" dxfId="236" priority="236" operator="containsText" text="Preencha">
      <formula>NOT(ISERROR(SEARCH("Preencha",B236)))</formula>
    </cfRule>
    <cfRule type="cellIs" dxfId="235" priority="237" operator="equal">
      <formula>"Selecione uma opção:"</formula>
    </cfRule>
  </conditionalFormatting>
  <conditionalFormatting sqref="B256 R236:R256 U256:V256">
    <cfRule type="containsText" dxfId="234" priority="234" operator="containsText" text="Preencha">
      <formula>NOT(ISERROR(SEARCH("Preencha",B236)))</formula>
    </cfRule>
    <cfRule type="cellIs" dxfId="233" priority="235" operator="equal">
      <formula>"Selecione uma opção:"</formula>
    </cfRule>
  </conditionalFormatting>
  <conditionalFormatting sqref="B230 R230:U230 R232:U233 B232:B235 R234:R235">
    <cfRule type="containsText" dxfId="232" priority="232" operator="containsText" text="Preencha">
      <formula>NOT(ISERROR(SEARCH("Preencha",B230)))</formula>
    </cfRule>
    <cfRule type="cellIs" dxfId="231" priority="233" operator="equal">
      <formula>"Selecione uma opção:"</formula>
    </cfRule>
  </conditionalFormatting>
  <conditionalFormatting sqref="V230 V232:V235">
    <cfRule type="containsText" dxfId="230" priority="200" operator="containsText" text="Preencha">
      <formula>NOT(ISERROR(SEARCH("Preencha",V230)))</formula>
    </cfRule>
    <cfRule type="cellIs" dxfId="229" priority="201" operator="equal">
      <formula>"Selecione uma opção:"</formula>
    </cfRule>
  </conditionalFormatting>
  <conditionalFormatting sqref="B69 R69:U69">
    <cfRule type="containsText" dxfId="228" priority="222" operator="containsText" text="Preencha">
      <formula>NOT(ISERROR(SEARCH("Preencha",B69)))</formula>
    </cfRule>
    <cfRule type="cellIs" dxfId="227" priority="223" operator="equal">
      <formula>"Selecione uma opção:"</formula>
    </cfRule>
  </conditionalFormatting>
  <conditionalFormatting sqref="I74:I121">
    <cfRule type="containsText" dxfId="226" priority="220" operator="containsText" text="Preencha">
      <formula>NOT(ISERROR(SEARCH("Preencha",I74)))</formula>
    </cfRule>
    <cfRule type="cellIs" dxfId="225" priority="221" operator="equal">
      <formula>"Selecione uma opção:"</formula>
    </cfRule>
  </conditionalFormatting>
  <conditionalFormatting sqref="B265:B299">
    <cfRule type="containsText" dxfId="224" priority="230" operator="containsText" text="Preencha">
      <formula>NOT(ISERROR(SEARCH("Preencha",B265)))</formula>
    </cfRule>
    <cfRule type="cellIs" dxfId="223" priority="231" operator="equal">
      <formula>"Selecione uma opção:"</formula>
    </cfRule>
  </conditionalFormatting>
  <conditionalFormatting sqref="B264">
    <cfRule type="containsText" dxfId="222" priority="228" operator="containsText" text="Preencha">
      <formula>NOT(ISERROR(SEARCH("Preencha",B264)))</formula>
    </cfRule>
    <cfRule type="cellIs" dxfId="221" priority="229" operator="equal">
      <formula>"Selecione uma opção:"</formula>
    </cfRule>
  </conditionalFormatting>
  <conditionalFormatting sqref="B300 R264:R300 U300:V300">
    <cfRule type="containsText" dxfId="220" priority="226" operator="containsText" text="Preencha">
      <formula>NOT(ISERROR(SEARCH("Preencha",B264)))</formula>
    </cfRule>
    <cfRule type="cellIs" dxfId="219" priority="227" operator="equal">
      <formula>"Selecione uma opção:"</formula>
    </cfRule>
  </conditionalFormatting>
  <conditionalFormatting sqref="B258 R258:V258 R260:V261 B260:B263 R262:R263">
    <cfRule type="containsText" dxfId="218" priority="224" operator="containsText" text="Preencha">
      <formula>NOT(ISERROR(SEARCH("Preencha",B258)))</formula>
    </cfRule>
    <cfRule type="cellIs" dxfId="217" priority="225" operator="equal">
      <formula>"Selecione uma opção:"</formula>
    </cfRule>
  </conditionalFormatting>
  <conditionalFormatting sqref="V208:V229">
    <cfRule type="containsText" dxfId="216" priority="206" operator="containsText" text="Preencha">
      <formula>NOT(ISERROR(SEARCH("Preencha",V208)))</formula>
    </cfRule>
    <cfRule type="cellIs" dxfId="215" priority="207" operator="equal">
      <formula>"Selecione uma opção:"</formula>
    </cfRule>
  </conditionalFormatting>
  <conditionalFormatting sqref="V236:V255">
    <cfRule type="containsText" dxfId="214" priority="202" operator="containsText" text="Preencha">
      <formula>NOT(ISERROR(SEARCH("Preencha",V236)))</formula>
    </cfRule>
    <cfRule type="cellIs" dxfId="213" priority="203" operator="equal">
      <formula>"Selecione uma opção:"</formula>
    </cfRule>
  </conditionalFormatting>
  <conditionalFormatting sqref="V1:V2 V190:V199 V383:V606 V73:V122">
    <cfRule type="containsText" dxfId="212" priority="218" operator="containsText" text="Preencha">
      <formula>NOT(ISERROR(SEARCH("Preencha",V1)))</formula>
    </cfRule>
    <cfRule type="cellIs" dxfId="211" priority="219" operator="equal">
      <formula>"Selecione uma opção:"</formula>
    </cfRule>
  </conditionalFormatting>
  <conditionalFormatting sqref="V3:V8">
    <cfRule type="containsText" dxfId="210" priority="216" operator="containsText" text="Preencha">
      <formula>NOT(ISERROR(SEARCH("Preencha",V3)))</formula>
    </cfRule>
    <cfRule type="cellIs" dxfId="209" priority="217" operator="equal">
      <formula>"Selecione uma opção:"</formula>
    </cfRule>
  </conditionalFormatting>
  <conditionalFormatting sqref="V125 V127:V130">
    <cfRule type="containsText" dxfId="208" priority="214" operator="containsText" text="Preencha">
      <formula>NOT(ISERROR(SEARCH("Preencha",V125)))</formula>
    </cfRule>
    <cfRule type="cellIs" dxfId="207" priority="215" operator="equal">
      <formula>"Selecione uma opção:"</formula>
    </cfRule>
  </conditionalFormatting>
  <conditionalFormatting sqref="V123:V124">
    <cfRule type="containsText" dxfId="206" priority="212" operator="containsText" text="Preencha">
      <formula>NOT(ISERROR(SEARCH("Preencha",V123)))</formula>
    </cfRule>
    <cfRule type="cellIs" dxfId="205" priority="213" operator="equal">
      <formula>"Selecione uma opção:"</formula>
    </cfRule>
  </conditionalFormatting>
  <conditionalFormatting sqref="V67:V68 V70:V72">
    <cfRule type="containsText" dxfId="204" priority="210" operator="containsText" text="Preencha">
      <formula>NOT(ISERROR(SEARCH("Preencha",V67)))</formula>
    </cfRule>
    <cfRule type="cellIs" dxfId="203" priority="211" operator="equal">
      <formula>"Selecione uma opção:"</formula>
    </cfRule>
  </conditionalFormatting>
  <conditionalFormatting sqref="V184 V186:V189">
    <cfRule type="containsText" dxfId="202" priority="208" operator="containsText" text="Preencha">
      <formula>NOT(ISERROR(SEARCH("Preencha",V184)))</formula>
    </cfRule>
    <cfRule type="cellIs" dxfId="201" priority="209" operator="equal">
      <formula>"Selecione uma opção:"</formula>
    </cfRule>
  </conditionalFormatting>
  <conditionalFormatting sqref="V206:V207">
    <cfRule type="containsText" dxfId="200" priority="204" operator="containsText" text="Preencha">
      <formula>NOT(ISERROR(SEARCH("Preencha",V206)))</formula>
    </cfRule>
    <cfRule type="cellIs" dxfId="199" priority="205" operator="equal">
      <formula>"Selecione uma opção:"</formula>
    </cfRule>
  </conditionalFormatting>
  <conditionalFormatting sqref="V264:V299">
    <cfRule type="containsText" dxfId="198" priority="198" operator="containsText" text="Preencha">
      <formula>NOT(ISERROR(SEARCH("Preencha",V264)))</formula>
    </cfRule>
    <cfRule type="cellIs" dxfId="197" priority="199" operator="equal">
      <formula>"Selecione uma opção:"</formula>
    </cfRule>
  </conditionalFormatting>
  <conditionalFormatting sqref="V69">
    <cfRule type="containsText" dxfId="196" priority="196" operator="containsText" text="Preencha">
      <formula>NOT(ISERROR(SEARCH("Preencha",V69)))</formula>
    </cfRule>
    <cfRule type="cellIs" dxfId="195" priority="197" operator="equal">
      <formula>"Selecione uma opção:"</formula>
    </cfRule>
  </conditionalFormatting>
  <conditionalFormatting sqref="S73:S122">
    <cfRule type="containsText" dxfId="194" priority="194" operator="containsText" text="Preencha">
      <formula>NOT(ISERROR(SEARCH("Preencha",S73)))</formula>
    </cfRule>
    <cfRule type="cellIs" dxfId="193" priority="195" operator="equal">
      <formula>"Selecione uma opção:"</formula>
    </cfRule>
  </conditionalFormatting>
  <conditionalFormatting sqref="U73:U122">
    <cfRule type="containsText" dxfId="192" priority="192" operator="containsText" text="Preencha">
      <formula>NOT(ISERROR(SEARCH("Preencha",U73)))</formula>
    </cfRule>
    <cfRule type="cellIs" dxfId="191" priority="193" operator="equal">
      <formula>"Selecione uma opção:"</formula>
    </cfRule>
  </conditionalFormatting>
  <conditionalFormatting sqref="T73:T122">
    <cfRule type="containsText" dxfId="190" priority="190" operator="containsText" text="Preencha">
      <formula>NOT(ISERROR(SEARCH("Preencha",T73)))</formula>
    </cfRule>
    <cfRule type="cellIs" dxfId="189" priority="191" operator="equal">
      <formula>"Selecione uma opção:"</formula>
    </cfRule>
  </conditionalFormatting>
  <conditionalFormatting sqref="S15:S64">
    <cfRule type="containsText" dxfId="188" priority="188" operator="containsText" text="Preencha">
      <formula>NOT(ISERROR(SEARCH("Preencha",S15)))</formula>
    </cfRule>
    <cfRule type="cellIs" dxfId="187" priority="189" operator="equal">
      <formula>"Selecione uma opção:"</formula>
    </cfRule>
  </conditionalFormatting>
  <conditionalFormatting sqref="U15:U64">
    <cfRule type="containsText" dxfId="186" priority="186" operator="containsText" text="Preencha">
      <formula>NOT(ISERROR(SEARCH("Preencha",U15)))</formula>
    </cfRule>
    <cfRule type="cellIs" dxfId="185" priority="187" operator="equal">
      <formula>"Selecione uma opção:"</formula>
    </cfRule>
  </conditionalFormatting>
  <conditionalFormatting sqref="T15:T64">
    <cfRule type="containsText" dxfId="184" priority="184" operator="containsText" text="Preencha">
      <formula>NOT(ISERROR(SEARCH("Preencha",T15)))</formula>
    </cfRule>
    <cfRule type="cellIs" dxfId="183" priority="185" operator="equal">
      <formula>"Selecione uma opção:"</formula>
    </cfRule>
  </conditionalFormatting>
  <conditionalFormatting sqref="S190:S199">
    <cfRule type="containsText" dxfId="182" priority="182" operator="containsText" text="Preencha">
      <formula>NOT(ISERROR(SEARCH("Preencha",S190)))</formula>
    </cfRule>
    <cfRule type="cellIs" dxfId="181" priority="183" operator="equal">
      <formula>"Selecione uma opção:"</formula>
    </cfRule>
  </conditionalFormatting>
  <conditionalFormatting sqref="U190:U199">
    <cfRule type="containsText" dxfId="180" priority="180" operator="containsText" text="Preencha">
      <formula>NOT(ISERROR(SEARCH("Preencha",U190)))</formula>
    </cfRule>
    <cfRule type="cellIs" dxfId="179" priority="181" operator="equal">
      <formula>"Selecione uma opção:"</formula>
    </cfRule>
  </conditionalFormatting>
  <conditionalFormatting sqref="T190:T199">
    <cfRule type="containsText" dxfId="178" priority="178" operator="containsText" text="Preencha">
      <formula>NOT(ISERROR(SEARCH("Preencha",T190)))</formula>
    </cfRule>
    <cfRule type="cellIs" dxfId="177" priority="179" operator="equal">
      <formula>"Selecione uma opção:"</formula>
    </cfRule>
  </conditionalFormatting>
  <conditionalFormatting sqref="S208:S227">
    <cfRule type="containsText" dxfId="176" priority="176" operator="containsText" text="Preencha">
      <formula>NOT(ISERROR(SEARCH("Preencha",S208)))</formula>
    </cfRule>
    <cfRule type="cellIs" dxfId="175" priority="177" operator="equal">
      <formula>"Selecione uma opção:"</formula>
    </cfRule>
  </conditionalFormatting>
  <conditionalFormatting sqref="U208:U227">
    <cfRule type="containsText" dxfId="174" priority="174" operator="containsText" text="Preencha">
      <formula>NOT(ISERROR(SEARCH("Preencha",U208)))</formula>
    </cfRule>
    <cfRule type="cellIs" dxfId="173" priority="175" operator="equal">
      <formula>"Selecione uma opção:"</formula>
    </cfRule>
  </conditionalFormatting>
  <conditionalFormatting sqref="T208:T227">
    <cfRule type="containsText" dxfId="172" priority="172" operator="containsText" text="Preencha">
      <formula>NOT(ISERROR(SEARCH("Preencha",T208)))</formula>
    </cfRule>
    <cfRule type="cellIs" dxfId="171" priority="173" operator="equal">
      <formula>"Selecione uma opção:"</formula>
    </cfRule>
  </conditionalFormatting>
  <conditionalFormatting sqref="S236:S255">
    <cfRule type="containsText" dxfId="170" priority="170" operator="containsText" text="Preencha">
      <formula>NOT(ISERROR(SEARCH("Preencha",S236)))</formula>
    </cfRule>
    <cfRule type="cellIs" dxfId="169" priority="171" operator="equal">
      <formula>"Selecione uma opção:"</formula>
    </cfRule>
  </conditionalFormatting>
  <conditionalFormatting sqref="U236:U255">
    <cfRule type="containsText" dxfId="168" priority="168" operator="containsText" text="Preencha">
      <formula>NOT(ISERROR(SEARCH("Preencha",U236)))</formula>
    </cfRule>
    <cfRule type="cellIs" dxfId="167" priority="169" operator="equal">
      <formula>"Selecione uma opção:"</formula>
    </cfRule>
  </conditionalFormatting>
  <conditionalFormatting sqref="T236:T255">
    <cfRule type="containsText" dxfId="166" priority="166" operator="containsText" text="Preencha">
      <formula>NOT(ISERROR(SEARCH("Preencha",T236)))</formula>
    </cfRule>
    <cfRule type="cellIs" dxfId="165" priority="167" operator="equal">
      <formula>"Selecione uma opção:"</formula>
    </cfRule>
  </conditionalFormatting>
  <conditionalFormatting sqref="S264:S299">
    <cfRule type="containsText" dxfId="164" priority="164" operator="containsText" text="Preencha">
      <formula>NOT(ISERROR(SEARCH("Preencha",S264)))</formula>
    </cfRule>
    <cfRule type="cellIs" dxfId="163" priority="165" operator="equal">
      <formula>"Selecione uma opção:"</formula>
    </cfRule>
  </conditionalFormatting>
  <conditionalFormatting sqref="U264:U299">
    <cfRule type="containsText" dxfId="162" priority="162" operator="containsText" text="Preencha">
      <formula>NOT(ISERROR(SEARCH("Preencha",U264)))</formula>
    </cfRule>
    <cfRule type="cellIs" dxfId="161" priority="163" operator="equal">
      <formula>"Selecione uma opção:"</formula>
    </cfRule>
  </conditionalFormatting>
  <conditionalFormatting sqref="T264:T299">
    <cfRule type="containsText" dxfId="160" priority="160" operator="containsText" text="Preencha">
      <formula>NOT(ISERROR(SEARCH("Preencha",T264)))</formula>
    </cfRule>
    <cfRule type="cellIs" dxfId="159" priority="161" operator="equal">
      <formula>"Selecione uma opção:"</formula>
    </cfRule>
  </conditionalFormatting>
  <conditionalFormatting sqref="C70 C69:Q69">
    <cfRule type="containsText" dxfId="158" priority="158" operator="containsText" text="Preencha">
      <formula>NOT(ISERROR(SEARCH("Preencha",C69)))</formula>
    </cfRule>
    <cfRule type="cellIs" dxfId="157" priority="159" operator="equal">
      <formula>"Selecione uma opção:"</formula>
    </cfRule>
  </conditionalFormatting>
  <conditionalFormatting sqref="C128 C127:Q127">
    <cfRule type="containsText" dxfId="156" priority="156" operator="containsText" text="Preencha">
      <formula>NOT(ISERROR(SEARCH("Preencha",C127)))</formula>
    </cfRule>
    <cfRule type="cellIs" dxfId="155" priority="157" operator="equal">
      <formula>"Selecione uma opção:"</formula>
    </cfRule>
  </conditionalFormatting>
  <conditionalFormatting sqref="C131 E131:Q131">
    <cfRule type="containsText" dxfId="154" priority="152" operator="containsText" text="Preencha">
      <formula>NOT(ISERROR(SEARCH("Preencha",C131)))</formula>
    </cfRule>
    <cfRule type="cellIs" dxfId="153" priority="153" operator="equal">
      <formula>"Selecione uma opção:"</formula>
    </cfRule>
  </conditionalFormatting>
  <conditionalFormatting sqref="C73 E73:Q73">
    <cfRule type="containsText" dxfId="152" priority="154" operator="containsText" text="Preencha">
      <formula>NOT(ISERROR(SEARCH("Preencha",C73)))</formula>
    </cfRule>
    <cfRule type="cellIs" dxfId="151" priority="155" operator="equal">
      <formula>"Selecione uma opção:"</formula>
    </cfRule>
  </conditionalFormatting>
  <conditionalFormatting sqref="F38">
    <cfRule type="containsText" dxfId="150" priority="150" operator="containsText" text="Preencha">
      <formula>NOT(ISERROR(SEARCH("Preencha",F38)))</formula>
    </cfRule>
    <cfRule type="cellIs" dxfId="149" priority="151" operator="equal">
      <formula>"Selecione uma opção:"</formula>
    </cfRule>
  </conditionalFormatting>
  <conditionalFormatting sqref="B126:U126">
    <cfRule type="containsText" dxfId="148" priority="148" operator="containsText" text="Preencha">
      <formula>NOT(ISERROR(SEARCH("Preencha",B126)))</formula>
    </cfRule>
    <cfRule type="cellIs" dxfId="147" priority="149" operator="equal">
      <formula>"Selecione uma opção:"</formula>
    </cfRule>
  </conditionalFormatting>
  <conditionalFormatting sqref="V126">
    <cfRule type="containsText" dxfId="146" priority="146" operator="containsText" text="Preencha">
      <formula>NOT(ISERROR(SEARCH("Preencha",V126)))</formula>
    </cfRule>
    <cfRule type="cellIs" dxfId="145" priority="147" operator="equal">
      <formula>"Selecione uma opção:"</formula>
    </cfRule>
  </conditionalFormatting>
  <conditionalFormatting sqref="B185 R185:U185">
    <cfRule type="containsText" dxfId="144" priority="144" operator="containsText" text="Preencha">
      <formula>NOT(ISERROR(SEARCH("Preencha",B185)))</formula>
    </cfRule>
    <cfRule type="cellIs" dxfId="143" priority="145" operator="equal">
      <formula>"Selecione uma opção:"</formula>
    </cfRule>
  </conditionalFormatting>
  <conditionalFormatting sqref="V185">
    <cfRule type="containsText" dxfId="142" priority="142" operator="containsText" text="Preencha">
      <formula>NOT(ISERROR(SEARCH("Preencha",V185)))</formula>
    </cfRule>
    <cfRule type="cellIs" dxfId="141" priority="143" operator="equal">
      <formula>"Selecione uma opção:"</formula>
    </cfRule>
  </conditionalFormatting>
  <conditionalFormatting sqref="B203 R203:V203">
    <cfRule type="containsText" dxfId="140" priority="140" operator="containsText" text="Preencha">
      <formula>NOT(ISERROR(SEARCH("Preencha",B203)))</formula>
    </cfRule>
    <cfRule type="cellIs" dxfId="139" priority="141" operator="equal">
      <formula>"Selecione uma opção:"</formula>
    </cfRule>
  </conditionalFormatting>
  <conditionalFormatting sqref="B231 R231:V231">
    <cfRule type="containsText" dxfId="138" priority="138" operator="containsText" text="Preencha">
      <formula>NOT(ISERROR(SEARCH("Preencha",B231)))</formula>
    </cfRule>
    <cfRule type="cellIs" dxfId="137" priority="139" operator="equal">
      <formula>"Selecione uma opção:"</formula>
    </cfRule>
  </conditionalFormatting>
  <conditionalFormatting sqref="B259 R259:V259">
    <cfRule type="containsText" dxfId="136" priority="136" operator="containsText" text="Preencha">
      <formula>NOT(ISERROR(SEARCH("Preencha",B259)))</formula>
    </cfRule>
    <cfRule type="cellIs" dxfId="135" priority="137" operator="equal">
      <formula>"Selecione uma opção:"</formula>
    </cfRule>
  </conditionalFormatting>
  <conditionalFormatting sqref="S300:T300">
    <cfRule type="containsText" dxfId="134" priority="134" operator="containsText" text="Preencha">
      <formula>NOT(ISERROR(SEARCH("Preencha",S300)))</formula>
    </cfRule>
    <cfRule type="cellIs" dxfId="133" priority="135" operator="equal">
      <formula>"Selecione uma opção:"</formula>
    </cfRule>
  </conditionalFormatting>
  <conditionalFormatting sqref="S256:T256">
    <cfRule type="containsText" dxfId="132" priority="132" operator="containsText" text="Preencha">
      <formula>NOT(ISERROR(SEARCH("Preencha",S256)))</formula>
    </cfRule>
    <cfRule type="cellIs" dxfId="131" priority="133" operator="equal">
      <formula>"Selecione uma opção:"</formula>
    </cfRule>
  </conditionalFormatting>
  <conditionalFormatting sqref="S200:T200">
    <cfRule type="containsText" dxfId="130" priority="130" operator="containsText" text="Preencha">
      <formula>NOT(ISERROR(SEARCH("Preencha",S200)))</formula>
    </cfRule>
    <cfRule type="cellIs" dxfId="129" priority="131" operator="equal">
      <formula>"Selecione uma opção:"</formula>
    </cfRule>
  </conditionalFormatting>
  <conditionalFormatting sqref="D5">
    <cfRule type="cellIs" dxfId="128" priority="129" operator="equal">
      <formula>0</formula>
    </cfRule>
  </conditionalFormatting>
  <conditionalFormatting sqref="C74:C122">
    <cfRule type="containsText" dxfId="127" priority="127" operator="containsText" text="Preencha">
      <formula>NOT(ISERROR(SEARCH("Preencha",C74)))</formula>
    </cfRule>
    <cfRule type="cellIs" dxfId="126" priority="128" operator="equal">
      <formula>"Selecione uma opção:"</formula>
    </cfRule>
  </conditionalFormatting>
  <conditionalFormatting sqref="C257:Q257 C200:Q201 C182:Q183">
    <cfRule type="containsText" dxfId="125" priority="125" operator="containsText" text="Preencha">
      <formula>NOT(ISERROR(SEARCH("Preencha",C182)))</formula>
    </cfRule>
    <cfRule type="cellIs" dxfId="124" priority="126" operator="equal">
      <formula>"Selecione uma opção:"</formula>
    </cfRule>
  </conditionalFormatting>
  <conditionalFormatting sqref="C188:Q188">
    <cfRule type="containsText" dxfId="123" priority="123" operator="containsText" text="Preencha">
      <formula>NOT(ISERROR(SEARCH("Preencha",C188)))</formula>
    </cfRule>
    <cfRule type="cellIs" dxfId="122" priority="124" operator="equal">
      <formula>"Selecione uma opção:"</formula>
    </cfRule>
  </conditionalFormatting>
  <conditionalFormatting sqref="C184:Q184">
    <cfRule type="containsText" dxfId="121" priority="121" operator="containsText" text="Preencha">
      <formula>NOT(ISERROR(SEARCH("Preencha",C184)))</formula>
    </cfRule>
    <cfRule type="cellIs" dxfId="120" priority="122" operator="equal">
      <formula>"Selecione uma opção:"</formula>
    </cfRule>
  </conditionalFormatting>
  <conditionalFormatting sqref="C202:Q202">
    <cfRule type="containsText" dxfId="119" priority="115" operator="containsText" text="Preencha">
      <formula>NOT(ISERROR(SEARCH("Preencha",C202)))</formula>
    </cfRule>
    <cfRule type="cellIs" dxfId="118" priority="116" operator="equal">
      <formula>"Selecione uma opção:"</formula>
    </cfRule>
  </conditionalFormatting>
  <conditionalFormatting sqref="N227:Q227 C228:Q229">
    <cfRule type="containsText" dxfId="117" priority="119" operator="containsText" text="Preencha">
      <formula>NOT(ISERROR(SEARCH("Preencha",C227)))</formula>
    </cfRule>
    <cfRule type="cellIs" dxfId="116" priority="120" operator="equal">
      <formula>"Selecione uma opção:"</formula>
    </cfRule>
  </conditionalFormatting>
  <conditionalFormatting sqref="C206:Q206">
    <cfRule type="containsText" dxfId="115" priority="117" operator="containsText" text="Preencha">
      <formula>NOT(ISERROR(SEARCH("Preencha",C206)))</formula>
    </cfRule>
    <cfRule type="cellIs" dxfId="114" priority="118" operator="equal">
      <formula>"Selecione uma opção:"</formula>
    </cfRule>
  </conditionalFormatting>
  <conditionalFormatting sqref="G227">
    <cfRule type="containsText" dxfId="113" priority="113" operator="containsText" text="Preencha">
      <formula>NOT(ISERROR(SEARCH("Preencha",G227)))</formula>
    </cfRule>
    <cfRule type="cellIs" dxfId="112" priority="114" operator="equal">
      <formula>"Selecione uma opção:"</formula>
    </cfRule>
  </conditionalFormatting>
  <conditionalFormatting sqref="C230:Q230">
    <cfRule type="containsText" dxfId="111" priority="109" operator="containsText" text="Preencha">
      <formula>NOT(ISERROR(SEARCH("Preencha",C230)))</formula>
    </cfRule>
    <cfRule type="cellIs" dxfId="110" priority="110" operator="equal">
      <formula>"Selecione uma opção:"</formula>
    </cfRule>
  </conditionalFormatting>
  <conditionalFormatting sqref="C234:Q234">
    <cfRule type="containsText" dxfId="109" priority="111" operator="containsText" text="Preencha">
      <formula>NOT(ISERROR(SEARCH("Preencha",C234)))</formula>
    </cfRule>
    <cfRule type="cellIs" dxfId="108" priority="112" operator="equal">
      <formula>"Selecione uma opção:"</formula>
    </cfRule>
  </conditionalFormatting>
  <conditionalFormatting sqref="C258:Q258">
    <cfRule type="containsText" dxfId="107" priority="103" operator="containsText" text="Preencha">
      <formula>NOT(ISERROR(SEARCH("Preencha",C258)))</formula>
    </cfRule>
    <cfRule type="cellIs" dxfId="106" priority="104" operator="equal">
      <formula>"Selecione uma opção:"</formula>
    </cfRule>
  </conditionalFormatting>
  <conditionalFormatting sqref="C300:I300">
    <cfRule type="containsText" dxfId="105" priority="107" operator="containsText" text="Preencha">
      <formula>NOT(ISERROR(SEARCH("Preencha",C300)))</formula>
    </cfRule>
    <cfRule type="cellIs" dxfId="104" priority="108" operator="equal">
      <formula>"Selecione uma opção:"</formula>
    </cfRule>
  </conditionalFormatting>
  <conditionalFormatting sqref="C262:Q262">
    <cfRule type="containsText" dxfId="103" priority="105" operator="containsText" text="Preencha">
      <formula>NOT(ISERROR(SEARCH("Preencha",C262)))</formula>
    </cfRule>
    <cfRule type="cellIs" dxfId="102" priority="106" operator="equal">
      <formula>"Selecione uma opção:"</formula>
    </cfRule>
  </conditionalFormatting>
  <conditionalFormatting sqref="C187 C186:Q186">
    <cfRule type="containsText" dxfId="101" priority="101" operator="containsText" text="Preencha">
      <formula>NOT(ISERROR(SEARCH("Preencha",C186)))</formula>
    </cfRule>
    <cfRule type="cellIs" dxfId="100" priority="102" operator="equal">
      <formula>"Selecione uma opção:"</formula>
    </cfRule>
  </conditionalFormatting>
  <conditionalFormatting sqref="C204:Q204">
    <cfRule type="containsText" dxfId="99" priority="99" operator="containsText" text="Preencha">
      <formula>NOT(ISERROR(SEARCH("Preencha",C204)))</formula>
    </cfRule>
    <cfRule type="cellIs" dxfId="98" priority="100" operator="equal">
      <formula>"Selecione uma opção:"</formula>
    </cfRule>
  </conditionalFormatting>
  <conditionalFormatting sqref="C233 C232:Q232">
    <cfRule type="containsText" dxfId="97" priority="97" operator="containsText" text="Preencha">
      <formula>NOT(ISERROR(SEARCH("Preencha",C232)))</formula>
    </cfRule>
    <cfRule type="cellIs" dxfId="96" priority="98" operator="equal">
      <formula>"Selecione uma opção:"</formula>
    </cfRule>
  </conditionalFormatting>
  <conditionalFormatting sqref="C261 C260:Q260">
    <cfRule type="containsText" dxfId="95" priority="95" operator="containsText" text="Preencha">
      <formula>NOT(ISERROR(SEARCH("Preencha",C260)))</formula>
    </cfRule>
    <cfRule type="cellIs" dxfId="94" priority="96" operator="equal">
      <formula>"Selecione uma opção:"</formula>
    </cfRule>
  </conditionalFormatting>
  <conditionalFormatting sqref="I191:I199">
    <cfRule type="containsText" dxfId="93" priority="89" operator="containsText" text="Preencha">
      <formula>NOT(ISERROR(SEARCH("Preencha",I191)))</formula>
    </cfRule>
    <cfRule type="cellIs" dxfId="92" priority="90" operator="equal">
      <formula>"Selecione uma opção:"</formula>
    </cfRule>
  </conditionalFormatting>
  <conditionalFormatting sqref="E190 G190:H190 C191:C199 E191:H199 K199:Q199 N190:Q198">
    <cfRule type="containsText" dxfId="91" priority="93" operator="containsText" text="Preencha">
      <formula>NOT(ISERROR(SEARCH("Preencha",C190)))</formula>
    </cfRule>
    <cfRule type="cellIs" dxfId="90" priority="94" operator="equal">
      <formula>"Selecione uma opção:"</formula>
    </cfRule>
  </conditionalFormatting>
  <conditionalFormatting sqref="C190 I190">
    <cfRule type="containsText" dxfId="89" priority="91" operator="containsText" text="Preencha">
      <formula>NOT(ISERROR(SEARCH("Preencha",C190)))</formula>
    </cfRule>
    <cfRule type="cellIs" dxfId="88" priority="92" operator="equal">
      <formula>"Selecione uma opção:"</formula>
    </cfRule>
  </conditionalFormatting>
  <conditionalFormatting sqref="G216:H226 N216:Q226 C216:C227">
    <cfRule type="containsText" dxfId="87" priority="79" operator="containsText" text="Preencha">
      <formula>NOT(ISERROR(SEARCH("Preencha",C216)))</formula>
    </cfRule>
    <cfRule type="cellIs" dxfId="86" priority="80" operator="equal">
      <formula>"Selecione uma opção:"</formula>
    </cfRule>
  </conditionalFormatting>
  <conditionalFormatting sqref="I216:I226">
    <cfRule type="containsText" dxfId="85" priority="77" operator="containsText" text="Preencha">
      <formula>NOT(ISERROR(SEARCH("Preencha",I216)))</formula>
    </cfRule>
    <cfRule type="cellIs" dxfId="84" priority="78" operator="equal">
      <formula>"Selecione uma opção:"</formula>
    </cfRule>
  </conditionalFormatting>
  <conditionalFormatting sqref="C256:Q256 N255:Q255">
    <cfRule type="containsText" dxfId="83" priority="75" operator="containsText" text="Preencha">
      <formula>NOT(ISERROR(SEARCH("Preencha",C255)))</formula>
    </cfRule>
    <cfRule type="cellIs" dxfId="82" priority="76" operator="equal">
      <formula>"Selecione uma opção:"</formula>
    </cfRule>
  </conditionalFormatting>
  <conditionalFormatting sqref="I209:I215">
    <cfRule type="containsText" dxfId="81" priority="83" operator="containsText" text="Preencha">
      <formula>NOT(ISERROR(SEARCH("Preencha",I209)))</formula>
    </cfRule>
    <cfRule type="cellIs" dxfId="80" priority="84" operator="equal">
      <formula>"Selecione uma opção:"</formula>
    </cfRule>
  </conditionalFormatting>
  <conditionalFormatting sqref="E208 G208:H208 C209:C215 E209:H210 N208:Q215 G211:H215 E211:F227">
    <cfRule type="containsText" dxfId="79" priority="87" operator="containsText" text="Preencha">
      <formula>NOT(ISERROR(SEARCH("Preencha",C208)))</formula>
    </cfRule>
    <cfRule type="cellIs" dxfId="78" priority="88" operator="equal">
      <formula>"Selecione uma opção:"</formula>
    </cfRule>
  </conditionalFormatting>
  <conditionalFormatting sqref="C208 I208">
    <cfRule type="containsText" dxfId="77" priority="85" operator="containsText" text="Preencha">
      <formula>NOT(ISERROR(SEARCH("Preencha",C208)))</formula>
    </cfRule>
    <cfRule type="cellIs" dxfId="76" priority="86" operator="equal">
      <formula>"Selecione uma opção:"</formula>
    </cfRule>
  </conditionalFormatting>
  <conditionalFormatting sqref="C205">
    <cfRule type="containsText" dxfId="75" priority="81" operator="containsText" text="Preencha">
      <formula>NOT(ISERROR(SEARCH("Preencha",C205)))</formula>
    </cfRule>
    <cfRule type="cellIs" dxfId="74" priority="82" operator="equal">
      <formula>"Selecione uma opção:"</formula>
    </cfRule>
  </conditionalFormatting>
  <conditionalFormatting sqref="G255">
    <cfRule type="containsText" dxfId="73" priority="73" operator="containsText" text="Preencha">
      <formula>NOT(ISERROR(SEARCH("Preencha",G255)))</formula>
    </cfRule>
    <cfRule type="cellIs" dxfId="72" priority="74" operator="equal">
      <formula>"Selecione uma opção:"</formula>
    </cfRule>
  </conditionalFormatting>
  <conditionalFormatting sqref="I237:I243">
    <cfRule type="containsText" dxfId="71" priority="67" operator="containsText" text="Preencha">
      <formula>NOT(ISERROR(SEARCH("Preencha",I237)))</formula>
    </cfRule>
    <cfRule type="cellIs" dxfId="70" priority="68" operator="equal">
      <formula>"Selecione uma opção:"</formula>
    </cfRule>
  </conditionalFormatting>
  <conditionalFormatting sqref="E236 G236:H236 C237:C243 E237:H238 N236:Q243 G239:H243 E239:F255">
    <cfRule type="containsText" dxfId="69" priority="71" operator="containsText" text="Preencha">
      <formula>NOT(ISERROR(SEARCH("Preencha",C236)))</formula>
    </cfRule>
    <cfRule type="cellIs" dxfId="68" priority="72" operator="equal">
      <formula>"Selecione uma opção:"</formula>
    </cfRule>
  </conditionalFormatting>
  <conditionalFormatting sqref="C236 I236">
    <cfRule type="containsText" dxfId="67" priority="69" operator="containsText" text="Preencha">
      <formula>NOT(ISERROR(SEARCH("Preencha",C236)))</formula>
    </cfRule>
    <cfRule type="cellIs" dxfId="66" priority="70" operator="equal">
      <formula>"Selecione uma opção:"</formula>
    </cfRule>
  </conditionalFormatting>
  <conditionalFormatting sqref="I244:I254">
    <cfRule type="containsText" dxfId="65" priority="63" operator="containsText" text="Preencha">
      <formula>NOT(ISERROR(SEARCH("Preencha",I244)))</formula>
    </cfRule>
    <cfRule type="cellIs" dxfId="64" priority="64" operator="equal">
      <formula>"Selecione uma opção:"</formula>
    </cfRule>
  </conditionalFormatting>
  <conditionalFormatting sqref="G244:H254 N244:Q254 C244:C255">
    <cfRule type="containsText" dxfId="63" priority="65" operator="containsText" text="Preencha">
      <formula>NOT(ISERROR(SEARCH("Preencha",C244)))</formula>
    </cfRule>
    <cfRule type="cellIs" dxfId="62" priority="66" operator="equal">
      <formula>"Selecione uma opção:"</formula>
    </cfRule>
  </conditionalFormatting>
  <conditionalFormatting sqref="I264">
    <cfRule type="containsText" dxfId="61" priority="53" operator="containsText" text="Preencha">
      <formula>NOT(ISERROR(SEARCH("Preencha",I264)))</formula>
    </cfRule>
    <cfRule type="cellIs" dxfId="60" priority="54" operator="equal">
      <formula>"Selecione uma opção:"</formula>
    </cfRule>
  </conditionalFormatting>
  <conditionalFormatting sqref="N272:Q282">
    <cfRule type="containsText" dxfId="59" priority="57" operator="containsText" text="Preencha">
      <formula>NOT(ISERROR(SEARCH("Preencha",N272)))</formula>
    </cfRule>
    <cfRule type="cellIs" dxfId="58" priority="58" operator="equal">
      <formula>"Selecione uma opção:"</formula>
    </cfRule>
  </conditionalFormatting>
  <conditionalFormatting sqref="N264:Q271 C265:C299">
    <cfRule type="containsText" dxfId="57" priority="61" operator="containsText" text="Preencha">
      <formula>NOT(ISERROR(SEARCH("Preencha",C264)))</formula>
    </cfRule>
    <cfRule type="cellIs" dxfId="56" priority="62" operator="equal">
      <formula>"Selecione uma opção:"</formula>
    </cfRule>
  </conditionalFormatting>
  <conditionalFormatting sqref="C264">
    <cfRule type="containsText" dxfId="55" priority="59" operator="containsText" text="Preencha">
      <formula>NOT(ISERROR(SEARCH("Preencha",C264)))</formula>
    </cfRule>
    <cfRule type="cellIs" dxfId="54" priority="60" operator="equal">
      <formula>"Selecione uma opção:"</formula>
    </cfRule>
  </conditionalFormatting>
  <conditionalFormatting sqref="N283:Q299">
    <cfRule type="containsText" dxfId="53" priority="55" operator="containsText" text="Preencha">
      <formula>NOT(ISERROR(SEARCH("Preencha",N283)))</formula>
    </cfRule>
    <cfRule type="cellIs" dxfId="52" priority="56" operator="equal">
      <formula>"Selecione uma opção:"</formula>
    </cfRule>
  </conditionalFormatting>
  <conditionalFormatting sqref="I265:I299">
    <cfRule type="containsText" dxfId="51" priority="51" operator="containsText" text="Preencha">
      <formula>NOT(ISERROR(SEARCH("Preencha",I265)))</formula>
    </cfRule>
    <cfRule type="cellIs" dxfId="50" priority="52" operator="equal">
      <formula>"Selecione uma opção:"</formula>
    </cfRule>
  </conditionalFormatting>
  <conditionalFormatting sqref="J300:Q300">
    <cfRule type="containsText" dxfId="49" priority="49" operator="containsText" text="Preencha">
      <formula>NOT(ISERROR(SEARCH("Preencha",J300)))</formula>
    </cfRule>
    <cfRule type="cellIs" dxfId="48" priority="50" operator="equal">
      <formula>"Selecione uma opção:"</formula>
    </cfRule>
  </conditionalFormatting>
  <conditionalFormatting sqref="C185:Q185">
    <cfRule type="containsText" dxfId="47" priority="47" operator="containsText" text="Preencha">
      <formula>NOT(ISERROR(SEARCH("Preencha",C185)))</formula>
    </cfRule>
    <cfRule type="cellIs" dxfId="46" priority="48" operator="equal">
      <formula>"Selecione uma opção:"</formula>
    </cfRule>
  </conditionalFormatting>
  <conditionalFormatting sqref="C203:Q203">
    <cfRule type="containsText" dxfId="45" priority="45" operator="containsText" text="Preencha">
      <formula>NOT(ISERROR(SEARCH("Preencha",C203)))</formula>
    </cfRule>
    <cfRule type="cellIs" dxfId="44" priority="46" operator="equal">
      <formula>"Selecione uma opção:"</formula>
    </cfRule>
  </conditionalFormatting>
  <conditionalFormatting sqref="C231:Q231">
    <cfRule type="containsText" dxfId="43" priority="43" operator="containsText" text="Preencha">
      <formula>NOT(ISERROR(SEARCH("Preencha",C231)))</formula>
    </cfRule>
    <cfRule type="cellIs" dxfId="42" priority="44" operator="equal">
      <formula>"Selecione uma opção:"</formula>
    </cfRule>
  </conditionalFormatting>
  <conditionalFormatting sqref="C259:Q259">
    <cfRule type="containsText" dxfId="41" priority="41" operator="containsText" text="Preencha">
      <formula>NOT(ISERROR(SEARCH("Preencha",C259)))</formula>
    </cfRule>
    <cfRule type="cellIs" dxfId="40" priority="42" operator="equal">
      <formula>"Selecione uma opção:"</formula>
    </cfRule>
  </conditionalFormatting>
  <conditionalFormatting sqref="C132:C181 E132:H181 K132:P181">
    <cfRule type="containsText" dxfId="39" priority="39" operator="containsText" text="Preencha">
      <formula>NOT(ISERROR(SEARCH("Preencha",C132)))</formula>
    </cfRule>
    <cfRule type="cellIs" dxfId="38" priority="40" operator="equal">
      <formula>"Selecione uma opção:"</formula>
    </cfRule>
  </conditionalFormatting>
  <conditionalFormatting sqref="I181">
    <cfRule type="containsText" dxfId="37" priority="37" operator="containsText" text="Preencha">
      <formula>NOT(ISERROR(SEARCH("Preencha",I181)))</formula>
    </cfRule>
    <cfRule type="cellIs" dxfId="36" priority="38" operator="equal">
      <formula>"Selecione uma opção:"</formula>
    </cfRule>
  </conditionalFormatting>
  <conditionalFormatting sqref="I132:I180">
    <cfRule type="containsText" dxfId="35" priority="35" operator="containsText" text="Preencha">
      <formula>NOT(ISERROR(SEARCH("Preencha",I132)))</formula>
    </cfRule>
    <cfRule type="cellIs" dxfId="34" priority="36" operator="equal">
      <formula>"Selecione uma opção:"</formula>
    </cfRule>
  </conditionalFormatting>
  <conditionalFormatting sqref="Q132:Q181">
    <cfRule type="containsText" dxfId="33" priority="33" operator="containsText" text="Preencha">
      <formula>NOT(ISERROR(SEARCH("Preencha",Q132)))</formula>
    </cfRule>
    <cfRule type="cellIs" dxfId="32" priority="34" operator="equal">
      <formula>"Selecione uma opção:"</formula>
    </cfRule>
  </conditionalFormatting>
  <conditionalFormatting sqref="C65:Q65">
    <cfRule type="containsText" dxfId="31" priority="31" operator="containsText" text="Preencha">
      <formula>NOT(ISERROR(SEARCH("Preencha",C65)))</formula>
    </cfRule>
    <cfRule type="cellIs" dxfId="30" priority="32" operator="equal">
      <formula>"Selecione uma opção:"</formula>
    </cfRule>
  </conditionalFormatting>
  <conditionalFormatting sqref="E39">
    <cfRule type="containsText" dxfId="29" priority="29" operator="containsText" text="Preencha">
      <formula>NOT(ISERROR(SEARCH("Preencha",E39)))</formula>
    </cfRule>
    <cfRule type="cellIs" dxfId="28" priority="30" operator="equal">
      <formula>"Selecione uma opção:"</formula>
    </cfRule>
  </conditionalFormatting>
  <conditionalFormatting sqref="C40:E64">
    <cfRule type="containsText" dxfId="27" priority="27" operator="containsText" text="Preencha">
      <formula>NOT(ISERROR(SEARCH("Preencha",C40)))</formula>
    </cfRule>
    <cfRule type="cellIs" dxfId="26" priority="28" operator="equal">
      <formula>"Selecione uma opção:"</formula>
    </cfRule>
  </conditionalFormatting>
  <conditionalFormatting sqref="C40:C64 I40:I64">
    <cfRule type="containsText" dxfId="25" priority="25" operator="containsText" text="Preencha">
      <formula>NOT(ISERROR(SEARCH("Preencha",C40)))</formula>
    </cfRule>
    <cfRule type="cellIs" dxfId="24" priority="26" operator="equal">
      <formula>"Selecione uma opção:"</formula>
    </cfRule>
  </conditionalFormatting>
  <conditionalFormatting sqref="F40:F64">
    <cfRule type="containsText" dxfId="23" priority="23" operator="containsText" text="Preencha">
      <formula>NOT(ISERROR(SEARCH("Preencha",F40)))</formula>
    </cfRule>
    <cfRule type="cellIs" dxfId="22" priority="24" operator="equal">
      <formula>"Selecione uma opção:"</formula>
    </cfRule>
  </conditionalFormatting>
  <conditionalFormatting sqref="J40:J64">
    <cfRule type="containsText" dxfId="21" priority="21" operator="containsText" text="Preencha">
      <formula>NOT(ISERROR(SEARCH("Preencha",J40)))</formula>
    </cfRule>
    <cfRule type="cellIs" dxfId="20" priority="22" operator="equal">
      <formula>"Selecione uma opção:"</formula>
    </cfRule>
  </conditionalFormatting>
  <conditionalFormatting sqref="J40:J64">
    <cfRule type="cellIs" dxfId="19" priority="20" operator="equal">
      <formula>0</formula>
    </cfRule>
  </conditionalFormatting>
  <conditionalFormatting sqref="J38:Q38">
    <cfRule type="containsText" dxfId="18" priority="18" operator="containsText" text="Preencha">
      <formula>NOT(ISERROR(SEARCH("Preencha",J38)))</formula>
    </cfRule>
    <cfRule type="cellIs" dxfId="17" priority="19" operator="equal">
      <formula>"Selecione uma opção:"</formula>
    </cfRule>
  </conditionalFormatting>
  <conditionalFormatting sqref="C15:E37">
    <cfRule type="containsText" dxfId="16" priority="16" operator="containsText" text="Preencha">
      <formula>NOT(ISERROR(SEARCH("Preencha",C15)))</formula>
    </cfRule>
    <cfRule type="cellIs" dxfId="15" priority="17" operator="equal">
      <formula>"Selecione uma opção:"</formula>
    </cfRule>
  </conditionalFormatting>
  <conditionalFormatting sqref="F15 I15 C15">
    <cfRule type="containsText" dxfId="14" priority="14" operator="containsText" text="Preencha">
      <formula>NOT(ISERROR(SEARCH("Preencha",C15)))</formula>
    </cfRule>
    <cfRule type="cellIs" dxfId="13" priority="15" operator="equal">
      <formula>"Selecione uma opção:"</formula>
    </cfRule>
  </conditionalFormatting>
  <conditionalFormatting sqref="I16:I37 C16:C37">
    <cfRule type="containsText" dxfId="12" priority="12" operator="containsText" text="Preencha">
      <formula>NOT(ISERROR(SEARCH("Preencha",C16)))</formula>
    </cfRule>
    <cfRule type="cellIs" dxfId="11" priority="13" operator="equal">
      <formula>"Selecione uma opção:"</formula>
    </cfRule>
  </conditionalFormatting>
  <conditionalFormatting sqref="F16:F37">
    <cfRule type="containsText" dxfId="10" priority="10" operator="containsText" text="Preencha">
      <formula>NOT(ISERROR(SEARCH("Preencha",F16)))</formula>
    </cfRule>
    <cfRule type="cellIs" dxfId="9" priority="11" operator="equal">
      <formula>"Selecione uma opção:"</formula>
    </cfRule>
  </conditionalFormatting>
  <conditionalFormatting sqref="J15">
    <cfRule type="containsText" dxfId="8" priority="8" operator="containsText" text="Preencha">
      <formula>NOT(ISERROR(SEARCH("Preencha",J15)))</formula>
    </cfRule>
    <cfRule type="cellIs" dxfId="7" priority="9" operator="equal">
      <formula>"Selecione uma opção:"</formula>
    </cfRule>
  </conditionalFormatting>
  <conditionalFormatting sqref="J16:J37">
    <cfRule type="containsText" dxfId="6" priority="6" operator="containsText" text="Preencha">
      <formula>NOT(ISERROR(SEARCH("Preencha",J16)))</formula>
    </cfRule>
    <cfRule type="cellIs" dxfId="5" priority="7" operator="equal">
      <formula>"Selecione uma opção:"</formula>
    </cfRule>
  </conditionalFormatting>
  <conditionalFormatting sqref="J15:J37">
    <cfRule type="cellIs" dxfId="4" priority="5" operator="equal">
      <formula>0</formula>
    </cfRule>
  </conditionalFormatting>
  <conditionalFormatting sqref="J15">
    <cfRule type="containsText" dxfId="3" priority="3" operator="containsText" text="Preencha">
      <formula>NOT(ISERROR(SEARCH("Preencha",J15)))</formula>
    </cfRule>
    <cfRule type="cellIs" dxfId="2" priority="4" operator="equal">
      <formula>"Selecione uma opção:"</formula>
    </cfRule>
  </conditionalFormatting>
  <conditionalFormatting sqref="J15">
    <cfRule type="containsText" dxfId="1" priority="1" operator="containsText" text="Preencha">
      <formula>NOT(ISERROR(SEARCH("Preencha",J15)))</formula>
    </cfRule>
    <cfRule type="cellIs" dxfId="0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F4BAB76D-5BE3-498D-9574-944613B1D49D}">
      <formula1>0</formula1>
      <formula2>1000</formula2>
    </dataValidation>
    <dataValidation type="list" allowBlank="1" showInputMessage="1" showErrorMessage="1" sqref="H40:H64" xr:uid="{FD7F12FA-1E38-462D-916F-DCA4911EE4A0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C9720AD-C14B-4FA5-A8A0-77C57D611F04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3F7F9CFA-2C88-42E9-B372-0F83FC70F877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0A088B43-FB37-41A9-919F-DE2A501E7455}">
          <x14:formula1>
            <xm:f>'Calculo Taxa RH'!#REF!</xm:f>
          </x14:formula1>
          <xm:sqref>H38</xm:sqref>
        </x14:dataValidation>
        <x14:dataValidation type="list" allowBlank="1" showInputMessage="1" showErrorMessage="1" xr:uid="{6A499C43-E9A0-4830-8548-FD4CFA08B02A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B2:K71"/>
  <sheetViews>
    <sheetView showGridLines="0" workbookViewId="0">
      <pane ySplit="3" topLeftCell="A4" activePane="bottomLeft" state="frozen"/>
      <selection activeCell="C40" sqref="C40:Q40"/>
      <selection pane="bottomLeft" activeCell="B74" sqref="B74"/>
    </sheetView>
  </sheetViews>
  <sheetFormatPr defaultRowHeight="15"/>
  <cols>
    <col min="1" max="1" width="8.28515625" customWidth="1"/>
    <col min="2" max="2" width="125.42578125" style="79" customWidth="1"/>
    <col min="3" max="11" width="12.85546875" style="160" customWidth="1"/>
    <col min="12" max="12" width="11.42578125" customWidth="1"/>
  </cols>
  <sheetData>
    <row r="2" spans="2:11" ht="15.75" thickBot="1"/>
    <row r="3" spans="2:11" ht="20.25" customHeight="1" thickBot="1">
      <c r="B3" s="134" t="s">
        <v>82</v>
      </c>
      <c r="C3" s="136" t="s">
        <v>130</v>
      </c>
      <c r="D3" s="136" t="s">
        <v>131</v>
      </c>
      <c r="E3" s="136" t="s">
        <v>132</v>
      </c>
      <c r="F3" s="136" t="s">
        <v>133</v>
      </c>
      <c r="G3" s="136" t="s">
        <v>134</v>
      </c>
      <c r="H3" s="136" t="s">
        <v>135</v>
      </c>
      <c r="I3" s="136" t="s">
        <v>136</v>
      </c>
      <c r="J3" s="136" t="s">
        <v>137</v>
      </c>
      <c r="K3" s="136" t="s">
        <v>138</v>
      </c>
    </row>
    <row r="4" spans="2:11" ht="15.75">
      <c r="B4" s="159" t="s">
        <v>83</v>
      </c>
      <c r="C4" s="161"/>
      <c r="D4" s="161"/>
      <c r="E4" s="161"/>
      <c r="F4" s="161"/>
      <c r="G4" s="161"/>
      <c r="H4" s="161"/>
      <c r="I4" s="161"/>
      <c r="J4" s="161"/>
      <c r="K4" s="161"/>
    </row>
    <row r="5" spans="2:11" ht="31.5">
      <c r="B5" s="189" t="s">
        <v>84</v>
      </c>
      <c r="C5" s="162"/>
      <c r="D5" s="162"/>
      <c r="E5" s="162"/>
      <c r="F5" s="162"/>
      <c r="G5" s="162"/>
      <c r="H5" s="162"/>
      <c r="I5" s="162"/>
      <c r="J5" s="162"/>
      <c r="K5" s="162"/>
    </row>
    <row r="6" spans="2:11" ht="31.5">
      <c r="B6" s="189" t="s">
        <v>85</v>
      </c>
      <c r="C6" s="162"/>
      <c r="D6" s="162"/>
      <c r="E6" s="162"/>
      <c r="F6" s="162"/>
      <c r="G6" s="162"/>
      <c r="H6" s="162"/>
      <c r="I6" s="162"/>
      <c r="J6" s="162"/>
      <c r="K6" s="162"/>
    </row>
    <row r="7" spans="2:11" ht="15.75">
      <c r="B7" s="189" t="s">
        <v>151</v>
      </c>
      <c r="C7" s="162"/>
      <c r="D7" s="162"/>
      <c r="E7" s="162"/>
      <c r="F7" s="162"/>
      <c r="G7" s="162"/>
      <c r="H7" s="162"/>
      <c r="I7" s="162"/>
      <c r="J7" s="162"/>
      <c r="K7" s="162"/>
    </row>
    <row r="8" spans="2:11" ht="15.75">
      <c r="B8" s="189" t="s">
        <v>86</v>
      </c>
      <c r="C8" s="162"/>
      <c r="D8" s="162"/>
      <c r="E8" s="162"/>
      <c r="F8" s="162"/>
      <c r="G8" s="162"/>
      <c r="H8" s="162"/>
      <c r="I8" s="162"/>
      <c r="J8" s="162"/>
      <c r="K8" s="162"/>
    </row>
    <row r="9" spans="2:11" ht="15.75">
      <c r="B9" s="189" t="s">
        <v>87</v>
      </c>
      <c r="C9" s="162"/>
      <c r="D9" s="162"/>
      <c r="E9" s="162"/>
      <c r="F9" s="162"/>
      <c r="G9" s="162"/>
      <c r="H9" s="162"/>
      <c r="I9" s="162"/>
      <c r="J9" s="162"/>
      <c r="K9" s="162"/>
    </row>
    <row r="10" spans="2:11">
      <c r="B10" s="190" t="s">
        <v>152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2:11">
      <c r="B11" s="190" t="s">
        <v>153</v>
      </c>
      <c r="C11" s="162"/>
      <c r="D11" s="162"/>
      <c r="E11" s="162"/>
      <c r="F11" s="162"/>
      <c r="G11" s="162"/>
      <c r="H11" s="162"/>
      <c r="I11" s="162"/>
      <c r="J11" s="162"/>
      <c r="K11" s="162"/>
    </row>
    <row r="12" spans="2:11">
      <c r="B12" s="190" t="s">
        <v>154</v>
      </c>
      <c r="C12" s="162"/>
      <c r="D12" s="162"/>
      <c r="E12" s="162"/>
      <c r="F12" s="162"/>
      <c r="G12" s="162"/>
      <c r="H12" s="162"/>
      <c r="I12" s="162"/>
      <c r="J12" s="162"/>
      <c r="K12" s="162"/>
    </row>
    <row r="13" spans="2:11">
      <c r="B13" s="190" t="s">
        <v>155</v>
      </c>
      <c r="C13" s="162"/>
      <c r="D13" s="162"/>
      <c r="E13" s="162"/>
      <c r="F13" s="162"/>
      <c r="G13" s="162"/>
      <c r="H13" s="162"/>
      <c r="I13" s="162"/>
      <c r="J13" s="162"/>
      <c r="K13" s="162"/>
    </row>
    <row r="14" spans="2:11">
      <c r="B14" s="190" t="s">
        <v>156</v>
      </c>
      <c r="C14" s="162"/>
      <c r="D14" s="162"/>
      <c r="E14" s="162"/>
      <c r="F14" s="162"/>
      <c r="G14" s="162"/>
      <c r="H14" s="162"/>
      <c r="I14" s="162"/>
      <c r="J14" s="162"/>
      <c r="K14" s="162"/>
    </row>
    <row r="15" spans="2:11">
      <c r="B15" s="191" t="s">
        <v>157</v>
      </c>
      <c r="C15" s="162"/>
      <c r="D15" s="162"/>
      <c r="E15" s="162"/>
      <c r="F15" s="162"/>
      <c r="G15" s="162"/>
      <c r="H15" s="162"/>
      <c r="I15" s="162"/>
      <c r="J15" s="162"/>
      <c r="K15" s="162"/>
    </row>
    <row r="16" spans="2:11">
      <c r="B16" s="191" t="s">
        <v>158</v>
      </c>
      <c r="C16" s="162"/>
      <c r="D16" s="162"/>
      <c r="E16" s="162"/>
      <c r="F16" s="162"/>
      <c r="G16" s="162"/>
      <c r="H16" s="162"/>
      <c r="I16" s="162"/>
      <c r="J16" s="162"/>
      <c r="K16" s="162"/>
    </row>
    <row r="17" spans="2:11">
      <c r="B17" s="191" t="s">
        <v>159</v>
      </c>
      <c r="C17" s="162"/>
      <c r="D17" s="162"/>
      <c r="E17" s="162"/>
      <c r="F17" s="162"/>
      <c r="G17" s="162"/>
      <c r="H17" s="162"/>
      <c r="I17" s="162"/>
      <c r="J17" s="162"/>
      <c r="K17" s="162"/>
    </row>
    <row r="18" spans="2:11">
      <c r="B18" s="191" t="s">
        <v>160</v>
      </c>
      <c r="C18" s="162"/>
      <c r="D18" s="162"/>
      <c r="E18" s="162"/>
      <c r="F18" s="162"/>
      <c r="G18" s="162"/>
      <c r="H18" s="162"/>
      <c r="I18" s="162"/>
      <c r="J18" s="162"/>
      <c r="K18" s="162"/>
    </row>
    <row r="19" spans="2:11">
      <c r="B19" s="191" t="s">
        <v>161</v>
      </c>
      <c r="C19" s="162"/>
      <c r="D19" s="162"/>
      <c r="E19" s="162"/>
      <c r="F19" s="162"/>
      <c r="G19" s="162"/>
      <c r="H19" s="162"/>
      <c r="I19" s="162"/>
      <c r="J19" s="162"/>
      <c r="K19" s="162"/>
    </row>
    <row r="20" spans="2:11">
      <c r="B20" s="190" t="s">
        <v>162</v>
      </c>
      <c r="C20" s="162"/>
      <c r="D20" s="162"/>
      <c r="E20" s="162"/>
      <c r="F20" s="162"/>
      <c r="G20" s="162"/>
      <c r="H20" s="162"/>
      <c r="I20" s="162"/>
      <c r="J20" s="162"/>
      <c r="K20" s="162"/>
    </row>
    <row r="21" spans="2:11">
      <c r="B21" s="190" t="s">
        <v>163</v>
      </c>
      <c r="C21" s="162"/>
      <c r="D21" s="162"/>
      <c r="E21" s="162"/>
      <c r="F21" s="162"/>
      <c r="G21" s="162"/>
      <c r="H21" s="162"/>
      <c r="I21" s="162"/>
      <c r="J21" s="162"/>
      <c r="K21" s="162"/>
    </row>
    <row r="22" spans="2:11">
      <c r="B22" s="190" t="s">
        <v>164</v>
      </c>
      <c r="C22" s="162"/>
      <c r="D22" s="162"/>
      <c r="E22" s="162"/>
      <c r="F22" s="162"/>
      <c r="G22" s="162"/>
      <c r="H22" s="162"/>
      <c r="I22" s="162"/>
      <c r="J22" s="162"/>
      <c r="K22" s="162"/>
    </row>
    <row r="23" spans="2:11">
      <c r="B23" s="190" t="s">
        <v>165</v>
      </c>
      <c r="C23" s="162"/>
      <c r="D23" s="162"/>
      <c r="E23" s="162"/>
      <c r="F23" s="162"/>
      <c r="G23" s="162"/>
      <c r="H23" s="162"/>
      <c r="I23" s="162"/>
      <c r="J23" s="162"/>
      <c r="K23" s="162"/>
    </row>
    <row r="24" spans="2:11" ht="15.75">
      <c r="B24" s="192" t="s">
        <v>88</v>
      </c>
      <c r="C24" s="163"/>
      <c r="D24" s="163"/>
      <c r="E24" s="163"/>
      <c r="F24" s="163"/>
      <c r="G24" s="163"/>
      <c r="H24" s="163"/>
      <c r="I24" s="163"/>
      <c r="J24" s="163"/>
      <c r="K24" s="163"/>
    </row>
    <row r="25" spans="2:11" ht="15.75">
      <c r="B25" s="189" t="s">
        <v>166</v>
      </c>
      <c r="C25" s="162"/>
      <c r="D25" s="162"/>
      <c r="E25" s="162"/>
      <c r="F25" s="162"/>
      <c r="G25" s="162"/>
      <c r="H25" s="162"/>
      <c r="I25" s="162"/>
      <c r="J25" s="162"/>
      <c r="K25" s="162"/>
    </row>
    <row r="26" spans="2:11" ht="15.75">
      <c r="B26" s="189" t="s">
        <v>89</v>
      </c>
      <c r="C26" s="162"/>
      <c r="D26" s="162"/>
      <c r="E26" s="162"/>
      <c r="F26" s="162"/>
      <c r="G26" s="162"/>
      <c r="H26" s="162"/>
      <c r="I26" s="162"/>
      <c r="J26" s="162"/>
      <c r="K26" s="162"/>
    </row>
    <row r="27" spans="2:11" ht="31.5">
      <c r="B27" s="189" t="s">
        <v>90</v>
      </c>
      <c r="C27" s="162"/>
      <c r="D27" s="162"/>
      <c r="E27" s="162"/>
      <c r="F27" s="162"/>
      <c r="G27" s="162"/>
      <c r="H27" s="162"/>
      <c r="I27" s="162"/>
      <c r="J27" s="162"/>
      <c r="K27" s="162"/>
    </row>
    <row r="28" spans="2:11" ht="15.75">
      <c r="B28" s="189" t="s">
        <v>91</v>
      </c>
      <c r="C28" s="162"/>
      <c r="D28" s="162"/>
      <c r="E28" s="162"/>
      <c r="F28" s="162"/>
      <c r="G28" s="162"/>
      <c r="H28" s="162"/>
      <c r="I28" s="162"/>
      <c r="J28" s="162"/>
      <c r="K28" s="162"/>
    </row>
    <row r="29" spans="2:11" ht="15.75">
      <c r="B29" s="189" t="s">
        <v>191</v>
      </c>
      <c r="C29" s="162"/>
      <c r="D29" s="162"/>
      <c r="E29" s="162"/>
      <c r="F29" s="162"/>
      <c r="G29" s="162"/>
      <c r="H29" s="162"/>
      <c r="I29" s="162"/>
      <c r="J29" s="162"/>
      <c r="K29" s="162"/>
    </row>
    <row r="30" spans="2:11" ht="15.75">
      <c r="B30" s="192" t="s">
        <v>92</v>
      </c>
      <c r="C30" s="163"/>
      <c r="D30" s="163"/>
      <c r="E30" s="163"/>
      <c r="F30" s="163"/>
      <c r="G30" s="163"/>
      <c r="H30" s="163"/>
      <c r="I30" s="163"/>
      <c r="J30" s="163"/>
      <c r="K30" s="163"/>
    </row>
    <row r="31" spans="2:11" ht="15.75">
      <c r="B31" s="189" t="s">
        <v>166</v>
      </c>
      <c r="C31" s="162"/>
      <c r="D31" s="162"/>
      <c r="E31" s="162"/>
      <c r="F31" s="162"/>
      <c r="G31" s="162"/>
      <c r="H31" s="162"/>
      <c r="I31" s="162"/>
      <c r="J31" s="162"/>
      <c r="K31" s="162"/>
    </row>
    <row r="32" spans="2:11" ht="15.75">
      <c r="B32" s="189" t="s">
        <v>89</v>
      </c>
      <c r="C32" s="162"/>
      <c r="D32" s="162"/>
      <c r="E32" s="162"/>
      <c r="F32" s="162"/>
      <c r="G32" s="162"/>
      <c r="H32" s="162"/>
      <c r="I32" s="162"/>
      <c r="J32" s="162"/>
      <c r="K32" s="162"/>
    </row>
    <row r="33" spans="2:11" ht="15.75">
      <c r="B33" s="189" t="s">
        <v>192</v>
      </c>
      <c r="C33" s="162"/>
      <c r="D33" s="162"/>
      <c r="E33" s="162"/>
      <c r="F33" s="162"/>
      <c r="G33" s="162"/>
      <c r="H33" s="162"/>
      <c r="I33" s="162"/>
      <c r="J33" s="162"/>
      <c r="K33" s="162"/>
    </row>
    <row r="34" spans="2:11" ht="31.5">
      <c r="B34" s="189" t="s">
        <v>93</v>
      </c>
      <c r="C34" s="162"/>
      <c r="D34" s="162"/>
      <c r="E34" s="162"/>
      <c r="F34" s="162"/>
      <c r="G34" s="162"/>
      <c r="H34" s="162"/>
      <c r="I34" s="162"/>
      <c r="J34" s="162"/>
      <c r="K34" s="162"/>
    </row>
    <row r="35" spans="2:11" ht="15.75">
      <c r="B35" s="189" t="s">
        <v>94</v>
      </c>
      <c r="C35" s="162"/>
      <c r="D35" s="162"/>
      <c r="E35" s="162"/>
      <c r="F35" s="162"/>
      <c r="G35" s="162"/>
      <c r="H35" s="162"/>
      <c r="I35" s="162"/>
      <c r="J35" s="162"/>
      <c r="K35" s="162"/>
    </row>
    <row r="36" spans="2:11" ht="15.75">
      <c r="B36" s="192" t="s">
        <v>95</v>
      </c>
      <c r="C36" s="163"/>
      <c r="D36" s="163"/>
      <c r="E36" s="163"/>
      <c r="F36" s="163"/>
      <c r="G36" s="163"/>
      <c r="H36" s="163"/>
      <c r="I36" s="163"/>
      <c r="J36" s="163"/>
      <c r="K36" s="163"/>
    </row>
    <row r="37" spans="2:11" ht="15.75">
      <c r="B37" s="189" t="s">
        <v>166</v>
      </c>
      <c r="C37" s="162"/>
      <c r="D37" s="162"/>
      <c r="E37" s="162"/>
      <c r="F37" s="162"/>
      <c r="G37" s="162"/>
      <c r="H37" s="162"/>
      <c r="I37" s="162"/>
      <c r="J37" s="162"/>
      <c r="K37" s="162"/>
    </row>
    <row r="38" spans="2:11" ht="15.75">
      <c r="B38" s="189" t="s">
        <v>89</v>
      </c>
      <c r="C38" s="162"/>
      <c r="D38" s="162"/>
      <c r="E38" s="162"/>
      <c r="F38" s="162"/>
      <c r="G38" s="162"/>
      <c r="H38" s="162"/>
      <c r="I38" s="162"/>
      <c r="J38" s="162"/>
      <c r="K38" s="162"/>
    </row>
    <row r="39" spans="2:11" ht="15.75">
      <c r="B39" s="189" t="s">
        <v>193</v>
      </c>
      <c r="C39" s="162"/>
      <c r="D39" s="162"/>
      <c r="E39" s="162"/>
      <c r="F39" s="162"/>
      <c r="G39" s="162"/>
      <c r="H39" s="162"/>
      <c r="I39" s="162"/>
      <c r="J39" s="162"/>
      <c r="K39" s="162"/>
    </row>
    <row r="40" spans="2:11" ht="31.5">
      <c r="B40" s="189" t="s">
        <v>96</v>
      </c>
      <c r="C40" s="162"/>
      <c r="D40" s="162"/>
      <c r="E40" s="162"/>
      <c r="F40" s="162"/>
      <c r="G40" s="162"/>
      <c r="H40" s="162"/>
      <c r="I40" s="162"/>
      <c r="J40" s="162"/>
      <c r="K40" s="162"/>
    </row>
    <row r="41" spans="2:11" ht="15.75">
      <c r="B41" s="189" t="s">
        <v>167</v>
      </c>
      <c r="C41" s="162"/>
      <c r="D41" s="162"/>
      <c r="E41" s="162"/>
      <c r="F41" s="162"/>
      <c r="G41" s="162"/>
      <c r="H41" s="162"/>
      <c r="I41" s="162"/>
      <c r="J41" s="162"/>
      <c r="K41" s="162"/>
    </row>
    <row r="42" spans="2:11" ht="15.75">
      <c r="B42" s="192" t="s">
        <v>22</v>
      </c>
      <c r="C42" s="163"/>
      <c r="D42" s="163"/>
      <c r="E42" s="163"/>
      <c r="F42" s="163"/>
      <c r="G42" s="163"/>
      <c r="H42" s="163"/>
      <c r="I42" s="163"/>
      <c r="J42" s="163"/>
      <c r="K42" s="163"/>
    </row>
    <row r="43" spans="2:11" ht="15.75">
      <c r="B43" s="189" t="s">
        <v>166</v>
      </c>
      <c r="C43" s="162"/>
      <c r="D43" s="162"/>
      <c r="E43" s="162"/>
      <c r="F43" s="162"/>
      <c r="G43" s="162"/>
      <c r="H43" s="162"/>
      <c r="I43" s="162"/>
      <c r="J43" s="162"/>
      <c r="K43" s="162"/>
    </row>
    <row r="44" spans="2:11" ht="15.75">
      <c r="B44" s="189" t="s">
        <v>89</v>
      </c>
      <c r="C44" s="162"/>
      <c r="D44" s="162"/>
      <c r="E44" s="162"/>
      <c r="F44" s="162"/>
      <c r="G44" s="162"/>
      <c r="H44" s="162"/>
      <c r="I44" s="162"/>
      <c r="J44" s="162"/>
      <c r="K44" s="162"/>
    </row>
    <row r="45" spans="2:11" ht="15.75">
      <c r="B45" s="189" t="s">
        <v>193</v>
      </c>
      <c r="C45" s="162"/>
      <c r="D45" s="162"/>
      <c r="E45" s="162"/>
      <c r="F45" s="162"/>
      <c r="G45" s="162"/>
      <c r="H45" s="162"/>
      <c r="I45" s="162"/>
      <c r="J45" s="162"/>
      <c r="K45" s="162"/>
    </row>
    <row r="46" spans="2:11" ht="31.5">
      <c r="B46" s="189" t="s">
        <v>96</v>
      </c>
      <c r="C46" s="162"/>
      <c r="D46" s="162"/>
      <c r="E46" s="162"/>
      <c r="F46" s="162"/>
      <c r="G46" s="162"/>
      <c r="H46" s="162"/>
      <c r="I46" s="162"/>
      <c r="J46" s="162"/>
      <c r="K46" s="162"/>
    </row>
    <row r="47" spans="2:11" ht="15.75">
      <c r="B47" s="189" t="s">
        <v>97</v>
      </c>
      <c r="C47" s="162"/>
      <c r="D47" s="162"/>
      <c r="E47" s="162"/>
      <c r="F47" s="162"/>
      <c r="G47" s="162"/>
      <c r="H47" s="162"/>
      <c r="I47" s="162"/>
      <c r="J47" s="162"/>
      <c r="K47" s="162"/>
    </row>
    <row r="48" spans="2:11" ht="15.75">
      <c r="B48" s="192" t="s">
        <v>61</v>
      </c>
      <c r="C48" s="163"/>
      <c r="D48" s="163"/>
      <c r="E48" s="163"/>
      <c r="F48" s="163"/>
      <c r="G48" s="163"/>
      <c r="H48" s="163"/>
      <c r="I48" s="163"/>
      <c r="J48" s="163"/>
      <c r="K48" s="163"/>
    </row>
    <row r="49" spans="2:11" ht="15.75">
      <c r="B49" s="189" t="s">
        <v>168</v>
      </c>
      <c r="C49" s="162"/>
      <c r="D49" s="162"/>
      <c r="E49" s="162"/>
      <c r="F49" s="162"/>
      <c r="G49" s="162"/>
      <c r="H49" s="162"/>
      <c r="I49" s="162"/>
      <c r="J49" s="162"/>
      <c r="K49" s="162"/>
    </row>
    <row r="50" spans="2:11" ht="15.75">
      <c r="B50" s="189" t="s">
        <v>98</v>
      </c>
      <c r="C50" s="162"/>
      <c r="D50" s="162"/>
      <c r="E50" s="162"/>
      <c r="F50" s="162"/>
      <c r="G50" s="162"/>
      <c r="H50" s="162"/>
      <c r="I50" s="162"/>
      <c r="J50" s="162"/>
      <c r="K50" s="162"/>
    </row>
    <row r="51" spans="2:11" ht="15.75">
      <c r="B51" s="189" t="s">
        <v>99</v>
      </c>
      <c r="C51" s="162"/>
      <c r="D51" s="162"/>
      <c r="E51" s="162"/>
      <c r="F51" s="162"/>
      <c r="G51" s="162"/>
      <c r="H51" s="162"/>
      <c r="I51" s="162"/>
      <c r="J51" s="162"/>
      <c r="K51" s="162"/>
    </row>
    <row r="52" spans="2:11" ht="15.75">
      <c r="B52" s="189" t="s">
        <v>194</v>
      </c>
      <c r="C52" s="162"/>
      <c r="D52" s="162"/>
      <c r="E52" s="162"/>
      <c r="F52" s="162"/>
      <c r="G52" s="162"/>
      <c r="H52" s="162"/>
      <c r="I52" s="162"/>
      <c r="J52" s="162"/>
      <c r="K52" s="162"/>
    </row>
    <row r="53" spans="2:11" ht="31.5">
      <c r="B53" s="189" t="s">
        <v>96</v>
      </c>
      <c r="C53" s="162"/>
      <c r="D53" s="162"/>
      <c r="E53" s="162"/>
      <c r="F53" s="162"/>
      <c r="G53" s="162"/>
      <c r="H53" s="162"/>
      <c r="I53" s="162"/>
      <c r="J53" s="162"/>
      <c r="K53" s="162"/>
    </row>
    <row r="54" spans="2:11" ht="15.75">
      <c r="B54" s="192" t="s">
        <v>139</v>
      </c>
      <c r="C54" s="163"/>
      <c r="D54" s="163"/>
      <c r="E54" s="163"/>
      <c r="F54" s="163"/>
      <c r="G54" s="163"/>
      <c r="H54" s="163"/>
      <c r="I54" s="163"/>
      <c r="J54" s="163"/>
      <c r="K54" s="163"/>
    </row>
    <row r="55" spans="2:11" ht="15.75">
      <c r="B55" s="189" t="s">
        <v>169</v>
      </c>
      <c r="C55" s="162"/>
      <c r="D55" s="162"/>
      <c r="E55" s="162"/>
      <c r="F55" s="162"/>
      <c r="G55" s="162"/>
      <c r="H55" s="162"/>
      <c r="I55" s="162"/>
      <c r="J55" s="162"/>
      <c r="K55" s="162"/>
    </row>
    <row r="56" spans="2:11" ht="15.75">
      <c r="B56" s="189" t="s">
        <v>170</v>
      </c>
      <c r="C56" s="162"/>
      <c r="D56" s="162"/>
      <c r="E56" s="162"/>
      <c r="F56" s="162"/>
      <c r="G56" s="162"/>
      <c r="H56" s="162"/>
      <c r="I56" s="162"/>
      <c r="J56" s="162"/>
      <c r="K56" s="162"/>
    </row>
    <row r="57" spans="2:11" ht="15.75">
      <c r="B57" s="189" t="s">
        <v>89</v>
      </c>
      <c r="C57" s="162"/>
      <c r="D57" s="162"/>
      <c r="E57" s="162"/>
      <c r="F57" s="162"/>
      <c r="G57" s="162"/>
      <c r="H57" s="162"/>
      <c r="I57" s="162"/>
      <c r="J57" s="162"/>
      <c r="K57" s="162"/>
    </row>
    <row r="58" spans="2:11" ht="15.75">
      <c r="B58" s="189" t="s">
        <v>193</v>
      </c>
      <c r="C58" s="162"/>
      <c r="D58" s="162"/>
      <c r="E58" s="162"/>
      <c r="F58" s="162"/>
      <c r="G58" s="162"/>
      <c r="H58" s="162"/>
      <c r="I58" s="162"/>
      <c r="J58" s="162"/>
      <c r="K58" s="162"/>
    </row>
    <row r="59" spans="2:11" ht="31.5">
      <c r="B59" s="193" t="s">
        <v>171</v>
      </c>
      <c r="C59" s="162"/>
      <c r="D59" s="162"/>
      <c r="E59" s="162"/>
      <c r="F59" s="162"/>
      <c r="G59" s="162"/>
      <c r="H59" s="162"/>
      <c r="I59" s="162"/>
      <c r="J59" s="162"/>
      <c r="K59" s="162"/>
    </row>
    <row r="60" spans="2:11" ht="15.75">
      <c r="B60" s="193" t="s">
        <v>172</v>
      </c>
      <c r="C60" s="162"/>
      <c r="D60" s="162"/>
      <c r="E60" s="162"/>
      <c r="F60" s="162"/>
      <c r="G60" s="162"/>
      <c r="H60" s="162"/>
      <c r="I60" s="162"/>
      <c r="J60" s="162"/>
      <c r="K60" s="162"/>
    </row>
    <row r="61" spans="2:11" ht="15.75">
      <c r="B61" s="193" t="s">
        <v>173</v>
      </c>
      <c r="C61" s="162"/>
      <c r="D61" s="162"/>
      <c r="E61" s="162"/>
      <c r="F61" s="162"/>
      <c r="G61" s="162"/>
      <c r="H61" s="162"/>
      <c r="I61" s="162"/>
      <c r="J61" s="162"/>
      <c r="K61" s="162"/>
    </row>
    <row r="62" spans="2:11" ht="15.75">
      <c r="B62" s="189" t="s">
        <v>110</v>
      </c>
      <c r="C62" s="162"/>
      <c r="D62" s="162"/>
      <c r="E62" s="162"/>
      <c r="F62" s="162"/>
      <c r="G62" s="162"/>
      <c r="H62" s="162"/>
      <c r="I62" s="162"/>
      <c r="J62" s="162"/>
      <c r="K62" s="162"/>
    </row>
    <row r="63" spans="2:11" ht="15.75">
      <c r="B63" s="192" t="s">
        <v>174</v>
      </c>
      <c r="C63" s="163"/>
      <c r="D63" s="163"/>
      <c r="E63" s="163"/>
      <c r="F63" s="163"/>
      <c r="G63" s="163"/>
      <c r="H63" s="163"/>
      <c r="I63" s="163"/>
      <c r="J63" s="163"/>
      <c r="K63" s="163"/>
    </row>
    <row r="64" spans="2:11" ht="47.25">
      <c r="B64" s="189" t="s">
        <v>100</v>
      </c>
      <c r="C64" s="162"/>
      <c r="D64" s="162"/>
      <c r="E64" s="162"/>
      <c r="F64" s="162"/>
      <c r="G64" s="162"/>
      <c r="H64" s="162"/>
      <c r="I64" s="162"/>
      <c r="J64" s="162"/>
      <c r="K64" s="162"/>
    </row>
    <row r="65" spans="2:11" ht="63">
      <c r="B65" s="189" t="s">
        <v>101</v>
      </c>
      <c r="C65" s="162"/>
      <c r="D65" s="162"/>
      <c r="E65" s="162"/>
      <c r="F65" s="162"/>
      <c r="G65" s="162"/>
      <c r="H65" s="162"/>
      <c r="I65" s="162"/>
      <c r="J65" s="162"/>
      <c r="K65" s="162"/>
    </row>
    <row r="66" spans="2:11" ht="15.75">
      <c r="B66" s="192" t="s">
        <v>175</v>
      </c>
      <c r="C66" s="163"/>
      <c r="D66" s="163"/>
      <c r="E66" s="163"/>
      <c r="F66" s="163"/>
      <c r="G66" s="163"/>
      <c r="H66" s="163"/>
      <c r="I66" s="163"/>
      <c r="J66" s="163"/>
      <c r="K66" s="163"/>
    </row>
    <row r="67" spans="2:11" ht="47.25">
      <c r="B67" s="189" t="s">
        <v>102</v>
      </c>
      <c r="C67" s="162"/>
      <c r="D67" s="162"/>
      <c r="E67" s="162"/>
      <c r="F67" s="162"/>
      <c r="G67" s="162"/>
      <c r="H67" s="162"/>
      <c r="I67" s="162"/>
      <c r="J67" s="162"/>
      <c r="K67" s="162"/>
    </row>
    <row r="68" spans="2:11" ht="47.25">
      <c r="B68" s="189" t="s">
        <v>103</v>
      </c>
      <c r="C68" s="162"/>
      <c r="D68" s="162"/>
      <c r="E68" s="162"/>
      <c r="F68" s="162"/>
      <c r="G68" s="162"/>
      <c r="H68" s="162"/>
      <c r="I68" s="162"/>
      <c r="J68" s="162"/>
      <c r="K68" s="162"/>
    </row>
    <row r="71" spans="2:11" ht="45">
      <c r="B71" s="79" t="s">
        <v>195</v>
      </c>
    </row>
  </sheetData>
  <dataValidations count="1">
    <dataValidation type="list" allowBlank="1" showInputMessage="1" showErrorMessage="1" sqref="C5:K26 C27:K68" xr:uid="{00000000-0002-0000-0D00-000000000000}">
      <formula1>"Sim,Não,N.A."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4" tint="0.59999389629810485"/>
  </sheetPr>
  <dimension ref="B1:L43"/>
  <sheetViews>
    <sheetView showGridLines="0" tabSelected="1" view="pageLayout" topLeftCell="A2" zoomScale="73" zoomScaleNormal="100" zoomScalePageLayoutView="73" workbookViewId="0">
      <selection activeCell="K40" sqref="K40"/>
    </sheetView>
  </sheetViews>
  <sheetFormatPr defaultColWidth="9.140625" defaultRowHeight="15"/>
  <cols>
    <col min="1" max="1" width="1.140625" customWidth="1"/>
    <col min="2" max="2" width="3.42578125" customWidth="1"/>
    <col min="3" max="3" width="21.7109375" customWidth="1"/>
    <col min="4" max="4" width="27.42578125" customWidth="1"/>
    <col min="5" max="5" width="16.7109375" customWidth="1"/>
    <col min="6" max="6" width="17.5703125" customWidth="1"/>
    <col min="7" max="8" width="17" customWidth="1"/>
    <col min="9" max="9" width="7.28515625" customWidth="1"/>
    <col min="10" max="11" width="14.28515625" customWidth="1"/>
    <col min="12" max="12" width="3.5703125" customWidth="1"/>
  </cols>
  <sheetData>
    <row r="1" spans="2:12" s="5" customFormat="1" ht="4.5" customHeight="1">
      <c r="B1" s="4"/>
    </row>
    <row r="2" spans="2:1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2:12" s="5" customFormat="1" ht="17.25" customHeight="1">
      <c r="B3" s="6"/>
      <c r="C3" s="64" t="s">
        <v>118</v>
      </c>
      <c r="D3" s="65"/>
      <c r="E3" s="65"/>
      <c r="F3" s="65"/>
      <c r="G3" s="65"/>
      <c r="H3" s="65"/>
      <c r="I3" s="65"/>
      <c r="J3" s="65"/>
      <c r="K3" s="65"/>
      <c r="L3" s="66"/>
    </row>
    <row r="4" spans="2:12" s="5" customFormat="1" ht="6" customHeight="1" thickBot="1">
      <c r="B4" s="6"/>
      <c r="C4" s="66"/>
      <c r="D4" s="66"/>
      <c r="E4" s="66"/>
      <c r="F4" s="66"/>
      <c r="G4" s="66"/>
      <c r="H4" s="66"/>
      <c r="I4" s="66"/>
      <c r="J4" s="66"/>
      <c r="K4" s="66"/>
      <c r="L4" s="66"/>
    </row>
    <row r="5" spans="2:12" s="7" customFormat="1" ht="20.100000000000001" customHeight="1" thickBot="1">
      <c r="B5" s="6"/>
      <c r="C5" s="67" t="s">
        <v>25</v>
      </c>
      <c r="D5" s="204"/>
      <c r="E5" s="205"/>
      <c r="F5" s="205"/>
      <c r="G5" s="205"/>
      <c r="H5" s="205"/>
      <c r="I5" s="205"/>
      <c r="J5" s="206"/>
      <c r="K5" s="63"/>
      <c r="L5" s="63"/>
    </row>
    <row r="6" spans="2:12" s="7" customFormat="1" ht="7.5" customHeight="1" thickBot="1">
      <c r="B6" s="6"/>
      <c r="C6" s="67"/>
      <c r="D6" s="67"/>
      <c r="E6" s="67"/>
      <c r="F6" s="67"/>
      <c r="G6" s="67"/>
      <c r="H6" s="67"/>
      <c r="I6" s="67"/>
      <c r="J6" s="67"/>
      <c r="K6" s="63"/>
      <c r="L6" s="67"/>
    </row>
    <row r="7" spans="2:12" s="7" customFormat="1" ht="20.100000000000001" customHeight="1" thickBot="1">
      <c r="B7" s="6"/>
      <c r="C7" s="67" t="s">
        <v>29</v>
      </c>
      <c r="D7" s="204"/>
      <c r="E7" s="206"/>
      <c r="F7" s="66"/>
      <c r="G7" s="67"/>
      <c r="H7" s="67"/>
      <c r="I7" s="67"/>
      <c r="J7" s="67"/>
      <c r="K7" s="63"/>
      <c r="L7" s="63"/>
    </row>
    <row r="8" spans="2:12" s="7" customFormat="1" ht="6" customHeight="1" thickBot="1">
      <c r="B8" s="6"/>
      <c r="C8" s="68"/>
      <c r="D8" s="73"/>
      <c r="E8" s="63"/>
      <c r="F8" s="63"/>
      <c r="G8" s="63"/>
      <c r="H8" s="63"/>
      <c r="I8" s="63"/>
      <c r="J8" s="63"/>
      <c r="K8" s="63"/>
      <c r="L8" s="63"/>
    </row>
    <row r="9" spans="2:12" s="7" customFormat="1" ht="20.100000000000001" customHeight="1" thickBot="1">
      <c r="B9" s="6"/>
      <c r="C9" s="67" t="s">
        <v>26</v>
      </c>
      <c r="D9" s="204"/>
      <c r="E9" s="205"/>
      <c r="F9" s="205"/>
      <c r="G9" s="205"/>
      <c r="H9" s="205"/>
      <c r="I9" s="205"/>
      <c r="J9" s="206"/>
      <c r="K9" s="63"/>
      <c r="L9" s="63"/>
    </row>
    <row r="10" spans="2:12" s="7" customFormat="1" ht="6" customHeight="1" thickBot="1">
      <c r="B10" s="6"/>
      <c r="C10" s="68"/>
      <c r="D10" s="66"/>
      <c r="E10" s="66"/>
      <c r="F10" s="66"/>
      <c r="G10" s="63"/>
      <c r="H10" s="63"/>
      <c r="I10" s="63"/>
      <c r="J10" s="63"/>
      <c r="K10" s="63"/>
      <c r="L10" s="66"/>
    </row>
    <row r="11" spans="2:12" s="7" customFormat="1" ht="20.100000000000001" customHeight="1" thickBot="1">
      <c r="B11" s="146"/>
      <c r="C11" s="67" t="s">
        <v>143</v>
      </c>
      <c r="D11" s="204"/>
      <c r="E11" s="206"/>
      <c r="F11" s="66"/>
      <c r="G11" s="194" t="s">
        <v>176</v>
      </c>
      <c r="H11" s="207"/>
      <c r="I11" s="208"/>
      <c r="J11" s="209"/>
      <c r="K11" s="63"/>
      <c r="L11" s="66"/>
    </row>
    <row r="12" spans="2:12" s="7" customFormat="1" ht="12" customHeight="1" thickBot="1">
      <c r="B12" s="6"/>
      <c r="C12" s="68"/>
      <c r="D12" s="63"/>
      <c r="E12" s="63"/>
      <c r="F12" s="63"/>
      <c r="G12" s="63"/>
      <c r="H12" s="63"/>
      <c r="I12" s="63"/>
      <c r="J12" s="63"/>
      <c r="K12" s="63"/>
      <c r="L12" s="63"/>
    </row>
    <row r="13" spans="2:12" s="7" customFormat="1" ht="21" customHeight="1" thickBot="1">
      <c r="B13" s="6"/>
      <c r="C13" s="147"/>
      <c r="D13" s="148" t="s">
        <v>127</v>
      </c>
      <c r="E13" s="143"/>
      <c r="F13" s="63"/>
      <c r="G13" s="63"/>
      <c r="H13" s="63"/>
      <c r="I13" s="148" t="s">
        <v>128</v>
      </c>
      <c r="J13" s="143"/>
      <c r="K13" s="63"/>
      <c r="L13" s="63"/>
    </row>
    <row r="14" spans="2:12" s="7" customFormat="1" ht="12" customHeight="1">
      <c r="B14" s="6"/>
      <c r="C14" s="68"/>
      <c r="D14" s="63"/>
      <c r="E14" s="63"/>
      <c r="F14" s="63"/>
      <c r="G14" s="63"/>
      <c r="H14" s="63"/>
      <c r="I14" s="63"/>
      <c r="J14" s="63"/>
      <c r="K14" s="63"/>
      <c r="L14" s="63"/>
    </row>
    <row r="15" spans="2:12" s="5" customFormat="1" ht="18" customHeight="1">
      <c r="B15" s="6"/>
      <c r="C15" s="64" t="s">
        <v>117</v>
      </c>
      <c r="D15" s="65"/>
      <c r="E15" s="65"/>
      <c r="F15" s="65"/>
      <c r="G15" s="65"/>
      <c r="H15" s="65"/>
      <c r="I15" s="65"/>
      <c r="J15" s="65"/>
      <c r="K15" s="65"/>
      <c r="L15" s="66"/>
    </row>
    <row r="16" spans="2:12" s="5" customFormat="1" ht="18" customHeight="1">
      <c r="B16" s="6"/>
      <c r="C16" s="69"/>
      <c r="D16" s="69"/>
      <c r="E16" s="69"/>
      <c r="F16" s="69"/>
      <c r="G16" s="69"/>
      <c r="H16" s="69"/>
      <c r="I16" s="69"/>
      <c r="J16" s="69"/>
      <c r="K16" s="69"/>
      <c r="L16" s="66"/>
    </row>
    <row r="17" spans="2:12" s="5" customFormat="1" ht="18" customHeight="1">
      <c r="B17" s="6"/>
      <c r="C17" s="70" t="s">
        <v>0</v>
      </c>
      <c r="D17" s="10" t="s">
        <v>80</v>
      </c>
      <c r="E17" s="10"/>
      <c r="F17" s="10"/>
      <c r="G17" s="9"/>
      <c r="H17" s="9"/>
      <c r="I17" s="9"/>
      <c r="J17" s="9"/>
      <c r="K17" s="9"/>
      <c r="L17" s="66"/>
    </row>
    <row r="18" spans="2:12" s="5" customFormat="1" ht="5.25" customHeight="1" thickBot="1">
      <c r="B18" s="6"/>
      <c r="C18" s="8"/>
      <c r="D18" s="8"/>
      <c r="E18" s="8"/>
      <c r="F18" s="8"/>
      <c r="G18" s="9"/>
      <c r="H18" s="9"/>
      <c r="I18" s="9"/>
      <c r="J18" s="9"/>
      <c r="K18" s="9"/>
      <c r="L18" s="66"/>
    </row>
    <row r="19" spans="2:12" s="5" customFormat="1" ht="28.5" customHeight="1" thickBot="1">
      <c r="B19" s="6"/>
      <c r="C19" s="141"/>
      <c r="D19" s="142" t="s">
        <v>24</v>
      </c>
      <c r="E19" s="142"/>
      <c r="F19" s="142" t="s">
        <v>17</v>
      </c>
      <c r="G19" s="89" t="s">
        <v>146</v>
      </c>
      <c r="H19" s="89" t="s">
        <v>147</v>
      </c>
      <c r="I19" s="142" t="s">
        <v>28</v>
      </c>
      <c r="J19" s="89" t="s">
        <v>148</v>
      </c>
      <c r="K19" s="89" t="s">
        <v>149</v>
      </c>
      <c r="L19" s="66"/>
    </row>
    <row r="20" spans="2:12" s="5" customFormat="1" ht="17.25" customHeight="1">
      <c r="B20" s="6"/>
      <c r="C20" s="137" t="s">
        <v>1</v>
      </c>
      <c r="D20" s="150"/>
      <c r="E20" s="150"/>
      <c r="F20" s="151"/>
      <c r="G20" s="232"/>
      <c r="H20" s="233">
        <f>+'Custos Totais Incorridos'!S20+'Custos Totais Incorridos'!S36+'Custos Totais Incorridos'!S52+'Custos Totais Incorridos'!S68+'Custos Totais Incorridos'!S84+'Custos Totais Incorridos'!S100+'Custos Totais Incorridos'!S116+'Custos Totais Incorridos'!S132</f>
        <v>0</v>
      </c>
      <c r="I20" s="152"/>
      <c r="J20" s="233">
        <f>+I20*G20</f>
        <v>0</v>
      </c>
      <c r="K20" s="233">
        <f>+'Custos Totais Incorridos'!X20+'Custos Totais Incorridos'!X36+'Custos Totais Incorridos'!X52+'Custos Totais Incorridos'!X68+'Custos Totais Incorridos'!X84+'Custos Totais Incorridos'!X100+'Custos Totais Incorridos'!X116+'Custos Totais Incorridos'!X132</f>
        <v>0</v>
      </c>
      <c r="L20" s="66"/>
    </row>
    <row r="21" spans="2:12" s="5" customFormat="1" ht="17.25" customHeight="1">
      <c r="B21" s="6"/>
      <c r="C21" s="14" t="s">
        <v>2</v>
      </c>
      <c r="D21" s="57"/>
      <c r="E21" s="57"/>
      <c r="F21" s="59"/>
      <c r="G21" s="234"/>
      <c r="H21" s="235">
        <f>+'Custos Totais Incorridos'!S21+'Custos Totais Incorridos'!S37+'Custos Totais Incorridos'!S53+'Custos Totais Incorridos'!S69+'Custos Totais Incorridos'!S85+'Custos Totais Incorridos'!S101+'Custos Totais Incorridos'!S117+'Custos Totais Incorridos'!S133</f>
        <v>0</v>
      </c>
      <c r="I21" s="58"/>
      <c r="J21" s="235">
        <f t="shared" ref="J21:J35" si="0">+I21*G21</f>
        <v>0</v>
      </c>
      <c r="K21" s="235">
        <f>+'Custos Totais Incorridos'!X21+'Custos Totais Incorridos'!X37+'Custos Totais Incorridos'!X53+'Custos Totais Incorridos'!X69+'Custos Totais Incorridos'!X85+'Custos Totais Incorridos'!X101+'Custos Totais Incorridos'!X117+'Custos Totais Incorridos'!X133</f>
        <v>0</v>
      </c>
      <c r="L21" s="66"/>
    </row>
    <row r="22" spans="2:12" s="5" customFormat="1" ht="17.25" customHeight="1">
      <c r="B22" s="6"/>
      <c r="C22" s="14" t="s">
        <v>3</v>
      </c>
      <c r="D22" s="57"/>
      <c r="E22" s="71"/>
      <c r="F22" s="60"/>
      <c r="G22" s="236"/>
      <c r="H22" s="237">
        <f>+'Custos Totais Incorridos'!S22+'Custos Totais Incorridos'!S38+'Custos Totais Incorridos'!S54+'Custos Totais Incorridos'!S70+'Custos Totais Incorridos'!S86+'Custos Totais Incorridos'!S102+'Custos Totais Incorridos'!S118+'Custos Totais Incorridos'!S134</f>
        <v>0</v>
      </c>
      <c r="I22" s="144"/>
      <c r="J22" s="237">
        <f t="shared" si="0"/>
        <v>0</v>
      </c>
      <c r="K22" s="237">
        <f>+'Custos Totais Incorridos'!X22+'Custos Totais Incorridos'!X38+'Custos Totais Incorridos'!X54+'Custos Totais Incorridos'!X70+'Custos Totais Incorridos'!X86+'Custos Totais Incorridos'!X102+'Custos Totais Incorridos'!X118+'Custos Totais Incorridos'!X134</f>
        <v>0</v>
      </c>
      <c r="L22" s="66"/>
    </row>
    <row r="23" spans="2:12" s="5" customFormat="1" ht="17.25" customHeight="1">
      <c r="B23" s="6"/>
      <c r="C23" s="14" t="s">
        <v>4</v>
      </c>
      <c r="D23" s="57"/>
      <c r="E23" s="71"/>
      <c r="F23" s="60"/>
      <c r="G23" s="236"/>
      <c r="H23" s="237">
        <f>+'Custos Totais Incorridos'!S23+'Custos Totais Incorridos'!S39+'Custos Totais Incorridos'!S55+'Custos Totais Incorridos'!S71+'Custos Totais Incorridos'!S87+'Custos Totais Incorridos'!S103+'Custos Totais Incorridos'!S119+'Custos Totais Incorridos'!S135</f>
        <v>0</v>
      </c>
      <c r="I23" s="144"/>
      <c r="J23" s="237">
        <f t="shared" si="0"/>
        <v>0</v>
      </c>
      <c r="K23" s="237">
        <f>+'Custos Totais Incorridos'!X23+'Custos Totais Incorridos'!X39+'Custos Totais Incorridos'!X55+'Custos Totais Incorridos'!X71+'Custos Totais Incorridos'!X87+'Custos Totais Incorridos'!X103+'Custos Totais Incorridos'!X119+'Custos Totais Incorridos'!X135</f>
        <v>0</v>
      </c>
      <c r="L23" s="66"/>
    </row>
    <row r="24" spans="2:12" s="5" customFormat="1" ht="17.25" customHeight="1">
      <c r="B24" s="6"/>
      <c r="C24" s="14" t="s">
        <v>5</v>
      </c>
      <c r="D24" s="57"/>
      <c r="E24" s="71"/>
      <c r="F24" s="60"/>
      <c r="G24" s="236"/>
      <c r="H24" s="237">
        <f>+'Custos Totais Incorridos'!S24+'Custos Totais Incorridos'!S40+'Custos Totais Incorridos'!S56+'Custos Totais Incorridos'!S72+'Custos Totais Incorridos'!S88+'Custos Totais Incorridos'!S104+'Custos Totais Incorridos'!S120+'Custos Totais Incorridos'!S136</f>
        <v>0</v>
      </c>
      <c r="I24" s="144"/>
      <c r="J24" s="237">
        <f t="shared" si="0"/>
        <v>0</v>
      </c>
      <c r="K24" s="237">
        <f>+'Custos Totais Incorridos'!X24+'Custos Totais Incorridos'!X40+'Custos Totais Incorridos'!X56+'Custos Totais Incorridos'!X72+'Custos Totais Incorridos'!X88+'Custos Totais Incorridos'!X104+'Custos Totais Incorridos'!X120+'Custos Totais Incorridos'!X136</f>
        <v>0</v>
      </c>
      <c r="L24" s="66"/>
    </row>
    <row r="25" spans="2:12" s="5" customFormat="1" ht="17.25" customHeight="1">
      <c r="B25" s="6"/>
      <c r="C25" s="14" t="s">
        <v>6</v>
      </c>
      <c r="D25" s="57"/>
      <c r="E25" s="71"/>
      <c r="F25" s="60"/>
      <c r="G25" s="236"/>
      <c r="H25" s="237">
        <f>+'Custos Totais Incorridos'!S25+'Custos Totais Incorridos'!S41+'Custos Totais Incorridos'!S57+'Custos Totais Incorridos'!S73+'Custos Totais Incorridos'!S89+'Custos Totais Incorridos'!S105+'Custos Totais Incorridos'!S121+'Custos Totais Incorridos'!S137</f>
        <v>0</v>
      </c>
      <c r="I25" s="144"/>
      <c r="J25" s="237">
        <f t="shared" si="0"/>
        <v>0</v>
      </c>
      <c r="K25" s="237">
        <f>+'Custos Totais Incorridos'!X25+'Custos Totais Incorridos'!X41+'Custos Totais Incorridos'!X57+'Custos Totais Incorridos'!X73+'Custos Totais Incorridos'!X89+'Custos Totais Incorridos'!X105+'Custos Totais Incorridos'!X121+'Custos Totais Incorridos'!X137</f>
        <v>0</v>
      </c>
      <c r="L25" s="66"/>
    </row>
    <row r="26" spans="2:12" s="5" customFormat="1" ht="17.25" customHeight="1">
      <c r="B26" s="6"/>
      <c r="C26" s="14" t="s">
        <v>7</v>
      </c>
      <c r="D26" s="57"/>
      <c r="E26" s="71"/>
      <c r="F26" s="60"/>
      <c r="G26" s="236"/>
      <c r="H26" s="237">
        <f>+'Custos Totais Incorridos'!S26+'Custos Totais Incorridos'!S42+'Custos Totais Incorridos'!S58+'Custos Totais Incorridos'!S74+'Custos Totais Incorridos'!S90+'Custos Totais Incorridos'!S106+'Custos Totais Incorridos'!S122+'Custos Totais Incorridos'!S138</f>
        <v>0</v>
      </c>
      <c r="I26" s="144"/>
      <c r="J26" s="237">
        <f t="shared" si="0"/>
        <v>0</v>
      </c>
      <c r="K26" s="237">
        <f>+'Custos Totais Incorridos'!X26+'Custos Totais Incorridos'!X42+'Custos Totais Incorridos'!X58+'Custos Totais Incorridos'!X74+'Custos Totais Incorridos'!X90+'Custos Totais Incorridos'!X106+'Custos Totais Incorridos'!X122+'Custos Totais Incorridos'!X138</f>
        <v>0</v>
      </c>
      <c r="L26" s="66"/>
    </row>
    <row r="27" spans="2:12" s="5" customFormat="1" ht="17.25" customHeight="1">
      <c r="B27" s="6"/>
      <c r="C27" s="14" t="s">
        <v>8</v>
      </c>
      <c r="D27" s="57"/>
      <c r="E27" s="71"/>
      <c r="F27" s="60"/>
      <c r="G27" s="236"/>
      <c r="H27" s="237">
        <f>+'Custos Totais Incorridos'!S27+'Custos Totais Incorridos'!S43+'Custos Totais Incorridos'!S59+'Custos Totais Incorridos'!S75+'Custos Totais Incorridos'!S91+'Custos Totais Incorridos'!S107+'Custos Totais Incorridos'!S123+'Custos Totais Incorridos'!S139</f>
        <v>0</v>
      </c>
      <c r="I27" s="144"/>
      <c r="J27" s="237">
        <f t="shared" si="0"/>
        <v>0</v>
      </c>
      <c r="K27" s="237">
        <f>+'Custos Totais Incorridos'!X27+'Custos Totais Incorridos'!X43+'Custos Totais Incorridos'!X59+'Custos Totais Incorridos'!X75+'Custos Totais Incorridos'!X91+'Custos Totais Incorridos'!X107+'Custos Totais Incorridos'!X123+'Custos Totais Incorridos'!X139</f>
        <v>0</v>
      </c>
      <c r="L27" s="66"/>
    </row>
    <row r="28" spans="2:12" s="5" customFormat="1" ht="17.25" customHeight="1">
      <c r="B28" s="6"/>
      <c r="C28" s="14" t="s">
        <v>9</v>
      </c>
      <c r="D28" s="57"/>
      <c r="E28" s="71"/>
      <c r="F28" s="60"/>
      <c r="G28" s="236"/>
      <c r="H28" s="237">
        <f>+'Custos Totais Incorridos'!S28+'Custos Totais Incorridos'!S44+'Custos Totais Incorridos'!S60+'Custos Totais Incorridos'!S76+'Custos Totais Incorridos'!S92+'Custos Totais Incorridos'!S108+'Custos Totais Incorridos'!S124+'Custos Totais Incorridos'!S140</f>
        <v>0</v>
      </c>
      <c r="I28" s="144"/>
      <c r="J28" s="237">
        <f t="shared" si="0"/>
        <v>0</v>
      </c>
      <c r="K28" s="237">
        <f>+'Custos Totais Incorridos'!X28+'Custos Totais Incorridos'!X44+'Custos Totais Incorridos'!X60+'Custos Totais Incorridos'!X76+'Custos Totais Incorridos'!X92+'Custos Totais Incorridos'!X108+'Custos Totais Incorridos'!X124+'Custos Totais Incorridos'!X140</f>
        <v>0</v>
      </c>
      <c r="L28" s="66"/>
    </row>
    <row r="29" spans="2:12" s="5" customFormat="1" ht="17.25" customHeight="1">
      <c r="B29" s="6"/>
      <c r="C29" s="14" t="s">
        <v>10</v>
      </c>
      <c r="D29" s="57"/>
      <c r="E29" s="71"/>
      <c r="F29" s="60"/>
      <c r="G29" s="236"/>
      <c r="H29" s="237">
        <f>+'Custos Totais Incorridos'!S29+'Custos Totais Incorridos'!S45+'Custos Totais Incorridos'!S61+'Custos Totais Incorridos'!S77+'Custos Totais Incorridos'!S93+'Custos Totais Incorridos'!S109+'Custos Totais Incorridos'!S125+'Custos Totais Incorridos'!S141</f>
        <v>0</v>
      </c>
      <c r="I29" s="144"/>
      <c r="J29" s="237">
        <f t="shared" si="0"/>
        <v>0</v>
      </c>
      <c r="K29" s="237">
        <f>+'Custos Totais Incorridos'!X29+'Custos Totais Incorridos'!X45+'Custos Totais Incorridos'!X61+'Custos Totais Incorridos'!X77+'Custos Totais Incorridos'!X93+'Custos Totais Incorridos'!X109+'Custos Totais Incorridos'!X125+'Custos Totais Incorridos'!X141</f>
        <v>0</v>
      </c>
      <c r="L29" s="66"/>
    </row>
    <row r="30" spans="2:12" s="5" customFormat="1" ht="17.25" customHeight="1">
      <c r="B30" s="6"/>
      <c r="C30" s="14" t="s">
        <v>11</v>
      </c>
      <c r="D30" s="57"/>
      <c r="E30" s="71"/>
      <c r="F30" s="60"/>
      <c r="G30" s="236"/>
      <c r="H30" s="237">
        <f>+'Custos Totais Incorridos'!S30+'Custos Totais Incorridos'!S46+'Custos Totais Incorridos'!S62+'Custos Totais Incorridos'!S78+'Custos Totais Incorridos'!S94+'Custos Totais Incorridos'!S110+'Custos Totais Incorridos'!S126+'Custos Totais Incorridos'!S142</f>
        <v>0</v>
      </c>
      <c r="I30" s="144"/>
      <c r="J30" s="237">
        <f t="shared" si="0"/>
        <v>0</v>
      </c>
      <c r="K30" s="237">
        <f>+'Custos Totais Incorridos'!X30+'Custos Totais Incorridos'!X46+'Custos Totais Incorridos'!X62+'Custos Totais Incorridos'!X78+'Custos Totais Incorridos'!X94+'Custos Totais Incorridos'!X110+'Custos Totais Incorridos'!X126+'Custos Totais Incorridos'!X142</f>
        <v>0</v>
      </c>
      <c r="L30" s="66"/>
    </row>
    <row r="31" spans="2:12" s="5" customFormat="1" ht="17.25" customHeight="1">
      <c r="B31" s="6"/>
      <c r="C31" s="14" t="s">
        <v>12</v>
      </c>
      <c r="D31" s="57"/>
      <c r="E31" s="71"/>
      <c r="F31" s="60"/>
      <c r="G31" s="236"/>
      <c r="H31" s="237">
        <f>+'Custos Totais Incorridos'!S31+'Custos Totais Incorridos'!S47+'Custos Totais Incorridos'!S63+'Custos Totais Incorridos'!S79+'Custos Totais Incorridos'!S95+'Custos Totais Incorridos'!S111+'Custos Totais Incorridos'!S127+'Custos Totais Incorridos'!S143</f>
        <v>0</v>
      </c>
      <c r="I31" s="144"/>
      <c r="J31" s="237">
        <f t="shared" si="0"/>
        <v>0</v>
      </c>
      <c r="K31" s="237">
        <f>+'Custos Totais Incorridos'!X31+'Custos Totais Incorridos'!X47+'Custos Totais Incorridos'!X63+'Custos Totais Incorridos'!X79+'Custos Totais Incorridos'!X95+'Custos Totais Incorridos'!X111+'Custos Totais Incorridos'!X127+'Custos Totais Incorridos'!X143</f>
        <v>0</v>
      </c>
      <c r="L31" s="66"/>
    </row>
    <row r="32" spans="2:12" s="5" customFormat="1" ht="17.25" customHeight="1">
      <c r="B32" s="6"/>
      <c r="C32" s="14" t="s">
        <v>13</v>
      </c>
      <c r="D32" s="57"/>
      <c r="E32" s="71"/>
      <c r="F32" s="60"/>
      <c r="G32" s="236"/>
      <c r="H32" s="237">
        <f>+'Custos Totais Incorridos'!S32+'Custos Totais Incorridos'!S48+'Custos Totais Incorridos'!S64+'Custos Totais Incorridos'!S80+'Custos Totais Incorridos'!S96+'Custos Totais Incorridos'!S112+'Custos Totais Incorridos'!S128+'Custos Totais Incorridos'!S144</f>
        <v>0</v>
      </c>
      <c r="I32" s="144"/>
      <c r="J32" s="237">
        <f t="shared" si="0"/>
        <v>0</v>
      </c>
      <c r="K32" s="237">
        <f>+'Custos Totais Incorridos'!X32+'Custos Totais Incorridos'!X48+'Custos Totais Incorridos'!X64+'Custos Totais Incorridos'!X80+'Custos Totais Incorridos'!X96+'Custos Totais Incorridos'!X112+'Custos Totais Incorridos'!X128+'Custos Totais Incorridos'!X144</f>
        <v>0</v>
      </c>
      <c r="L32" s="66"/>
    </row>
    <row r="33" spans="2:12" s="5" customFormat="1" ht="17.25" customHeight="1">
      <c r="B33" s="6"/>
      <c r="C33" s="14" t="s">
        <v>14</v>
      </c>
      <c r="D33" s="57"/>
      <c r="E33" s="71"/>
      <c r="F33" s="60"/>
      <c r="G33" s="236"/>
      <c r="H33" s="237">
        <f>+'Custos Totais Incorridos'!S33+'Custos Totais Incorridos'!S49+'Custos Totais Incorridos'!S65+'Custos Totais Incorridos'!S81+'Custos Totais Incorridos'!S97+'Custos Totais Incorridos'!S113+'Custos Totais Incorridos'!S129+'Custos Totais Incorridos'!S145</f>
        <v>0</v>
      </c>
      <c r="I33" s="144"/>
      <c r="J33" s="237">
        <f t="shared" si="0"/>
        <v>0</v>
      </c>
      <c r="K33" s="237">
        <f>+'Custos Totais Incorridos'!X33+'Custos Totais Incorridos'!X49+'Custos Totais Incorridos'!X65+'Custos Totais Incorridos'!X81+'Custos Totais Incorridos'!X97+'Custos Totais Incorridos'!X113+'Custos Totais Incorridos'!X129+'Custos Totais Incorridos'!X145</f>
        <v>0</v>
      </c>
      <c r="L33" s="66"/>
    </row>
    <row r="34" spans="2:12" s="5" customFormat="1" ht="17.25" customHeight="1">
      <c r="B34" s="6"/>
      <c r="C34" s="14" t="s">
        <v>15</v>
      </c>
      <c r="D34" s="57"/>
      <c r="E34" s="71"/>
      <c r="F34" s="60"/>
      <c r="G34" s="236"/>
      <c r="H34" s="237">
        <f>+'Custos Totais Incorridos'!S34+'Custos Totais Incorridos'!S50+'Custos Totais Incorridos'!S66+'Custos Totais Incorridos'!S82+'Custos Totais Incorridos'!S98+'Custos Totais Incorridos'!S114+'Custos Totais Incorridos'!S130+'Custos Totais Incorridos'!S146</f>
        <v>0</v>
      </c>
      <c r="I34" s="144"/>
      <c r="J34" s="237">
        <f t="shared" si="0"/>
        <v>0</v>
      </c>
      <c r="K34" s="237">
        <f>+'Custos Totais Incorridos'!X34+'Custos Totais Incorridos'!X50+'Custos Totais Incorridos'!X66+'Custos Totais Incorridos'!X82+'Custos Totais Incorridos'!X98+'Custos Totais Incorridos'!X114+'Custos Totais Incorridos'!X130+'Custos Totais Incorridos'!X146</f>
        <v>0</v>
      </c>
      <c r="L34" s="66"/>
    </row>
    <row r="35" spans="2:12" s="5" customFormat="1" ht="17.25" customHeight="1" thickBot="1">
      <c r="B35" s="6"/>
      <c r="C35" s="138" t="s">
        <v>16</v>
      </c>
      <c r="D35" s="132"/>
      <c r="E35" s="139"/>
      <c r="F35" s="140"/>
      <c r="G35" s="238"/>
      <c r="H35" s="239">
        <f>+'Custos Totais Incorridos'!S35+'Custos Totais Incorridos'!S51+'Custos Totais Incorridos'!S67+'Custos Totais Incorridos'!S83+'Custos Totais Incorridos'!S99+'Custos Totais Incorridos'!S115+'Custos Totais Incorridos'!S131+'Custos Totais Incorridos'!S147</f>
        <v>0</v>
      </c>
      <c r="I35" s="145"/>
      <c r="J35" s="239">
        <f t="shared" si="0"/>
        <v>0</v>
      </c>
      <c r="K35" s="239">
        <f>+'Custos Totais Incorridos'!X35+'Custos Totais Incorridos'!X51+'Custos Totais Incorridos'!X67+'Custos Totais Incorridos'!X83+'Custos Totais Incorridos'!X99+'Custos Totais Incorridos'!X115+'Custos Totais Incorridos'!X131+'Custos Totais Incorridos'!X147</f>
        <v>0</v>
      </c>
      <c r="L35" s="66"/>
    </row>
    <row r="36" spans="2:12" s="5" customFormat="1" ht="18" customHeight="1" thickBot="1">
      <c r="B36" s="6"/>
      <c r="C36" s="69"/>
      <c r="D36" s="69"/>
      <c r="E36" s="69"/>
      <c r="F36" s="69"/>
      <c r="G36" s="240">
        <f>+SUM(G20:G35)</f>
        <v>0</v>
      </c>
      <c r="H36" s="240">
        <f>+SUM(H20:H35)</f>
        <v>0</v>
      </c>
      <c r="I36" s="149"/>
      <c r="J36" s="240">
        <f>+SUM(J20:J35)</f>
        <v>0</v>
      </c>
      <c r="K36" s="240">
        <f>+SUM(K20:K35)</f>
        <v>0</v>
      </c>
      <c r="L36" s="66"/>
    </row>
    <row r="37" spans="2:12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2:12"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2:12">
      <c r="B39" s="6"/>
      <c r="C39" s="6"/>
      <c r="D39" s="6"/>
      <c r="E39" s="6"/>
      <c r="F39" s="182" t="s">
        <v>150</v>
      </c>
      <c r="G39" s="183"/>
      <c r="H39" s="184"/>
      <c r="I39" s="184"/>
      <c r="J39" s="6"/>
      <c r="K39" s="6"/>
      <c r="L39" s="6"/>
    </row>
    <row r="40" spans="2:12" ht="24" customHeight="1">
      <c r="B40" s="6"/>
      <c r="C40" s="6"/>
      <c r="D40" s="203" t="s">
        <v>196</v>
      </c>
      <c r="E40" s="203"/>
      <c r="F40" s="203"/>
      <c r="G40" s="185"/>
      <c r="H40" s="186"/>
      <c r="I40" s="186"/>
      <c r="J40" s="6"/>
      <c r="K40" s="6"/>
      <c r="L40" s="6"/>
    </row>
    <row r="41" spans="2:12" ht="24" customHeight="1" thickBot="1">
      <c r="B41" s="6"/>
      <c r="C41" s="6"/>
      <c r="D41" s="203"/>
      <c r="E41" s="203"/>
      <c r="F41" s="203"/>
      <c r="G41" s="187"/>
      <c r="H41" s="188"/>
      <c r="I41" s="188"/>
      <c r="J41" s="6"/>
      <c r="K41" s="6"/>
      <c r="L41" s="6"/>
    </row>
    <row r="42" spans="2:12"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2:12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</sheetData>
  <sheetProtection selectLockedCells="1"/>
  <mergeCells count="6">
    <mergeCell ref="D40:F41"/>
    <mergeCell ref="D5:J5"/>
    <mergeCell ref="D9:J9"/>
    <mergeCell ref="D11:E11"/>
    <mergeCell ref="D7:E7"/>
    <mergeCell ref="H11:J11"/>
  </mergeCells>
  <conditionalFormatting sqref="B17:B28 L14:L36 B14:K16 B37:L38 B1:L10 B12:L13 B11:H11 K11:L11">
    <cfRule type="containsText" dxfId="3033" priority="73" operator="containsText" text="Preencha">
      <formula>NOT(ISERROR(SEARCH("Preencha",B1)))</formula>
    </cfRule>
    <cfRule type="cellIs" dxfId="3032" priority="74" operator="equal">
      <formula>"Selecione uma opção:"</formula>
    </cfRule>
  </conditionalFormatting>
  <conditionalFormatting sqref="B15:K16 B17:B28 L15:L36 B37:L38">
    <cfRule type="expression" dxfId="3031" priority="64">
      <formula>#REF!="Selecione uma opção:"</formula>
    </cfRule>
    <cfRule type="expression" dxfId="3030" priority="65">
      <formula>#REF!="  Não reembolsável"</formula>
    </cfRule>
  </conditionalFormatting>
  <conditionalFormatting sqref="C21:C29 C32:C35">
    <cfRule type="expression" dxfId="3029" priority="62">
      <formula>D21=""</formula>
    </cfRule>
  </conditionalFormatting>
  <conditionalFormatting sqref="D22:D28 F22:G28 I22:J28">
    <cfRule type="expression" dxfId="3028" priority="59">
      <formula>$B22&gt;$B$11</formula>
    </cfRule>
  </conditionalFormatting>
  <conditionalFormatting sqref="C21:C29 C32:C35">
    <cfRule type="expression" dxfId="3027" priority="58">
      <formula>$B21&gt;$B$11</formula>
    </cfRule>
  </conditionalFormatting>
  <conditionalFormatting sqref="B29:B35">
    <cfRule type="containsText" dxfId="3026" priority="56" operator="containsText" text="Preencha">
      <formula>NOT(ISERROR(SEARCH("Preencha",B29)))</formula>
    </cfRule>
    <cfRule type="cellIs" dxfId="3025" priority="57" operator="equal">
      <formula>"Selecione uma opção:"</formula>
    </cfRule>
  </conditionalFormatting>
  <conditionalFormatting sqref="B29:B35">
    <cfRule type="expression" dxfId="3024" priority="54">
      <formula>#REF!="Selecione uma opção:"</formula>
    </cfRule>
    <cfRule type="expression" dxfId="3023" priority="55">
      <formula>#REF!="  Não reembolsável"</formula>
    </cfRule>
  </conditionalFormatting>
  <conditionalFormatting sqref="C30:C31">
    <cfRule type="expression" dxfId="3022" priority="46">
      <formula>D30=""</formula>
    </cfRule>
  </conditionalFormatting>
  <conditionalFormatting sqref="D29 F29:G29 D32:D35 F32:G35 I32:J35 I29:J29">
    <cfRule type="expression" dxfId="3021" priority="52">
      <formula>$B29&gt;$B$11</formula>
    </cfRule>
  </conditionalFormatting>
  <conditionalFormatting sqref="B36:G36 I36:K36">
    <cfRule type="containsText" dxfId="3020" priority="49" operator="containsText" text="Preencha">
      <formula>NOT(ISERROR(SEARCH("Preencha",B36)))</formula>
    </cfRule>
    <cfRule type="cellIs" dxfId="3019" priority="50" operator="equal">
      <formula>"Selecione uma opção:"</formula>
    </cfRule>
  </conditionalFormatting>
  <conditionalFormatting sqref="B36:G36 I36:K36">
    <cfRule type="expression" dxfId="3018" priority="47">
      <formula>#REF!="Selecione uma opção:"</formula>
    </cfRule>
    <cfRule type="expression" dxfId="3017" priority="48">
      <formula>#REF!="  Não reembolsável"</formula>
    </cfRule>
  </conditionalFormatting>
  <conditionalFormatting sqref="D30:D31 F30:G31 I30:J31">
    <cfRule type="expression" dxfId="3016" priority="44">
      <formula>$B30&gt;$B$11</formula>
    </cfRule>
  </conditionalFormatting>
  <conditionalFormatting sqref="C30:C31">
    <cfRule type="expression" dxfId="3015" priority="45">
      <formula>$B30&gt;$B$11</formula>
    </cfRule>
  </conditionalFormatting>
  <conditionalFormatting sqref="D21:G21 I21">
    <cfRule type="expression" dxfId="3014" priority="43">
      <formula>$B21&gt;$B$11</formula>
    </cfRule>
  </conditionalFormatting>
  <conditionalFormatting sqref="J21">
    <cfRule type="expression" dxfId="3013" priority="42">
      <formula>$B21&gt;$B$11</formula>
    </cfRule>
  </conditionalFormatting>
  <conditionalFormatting sqref="B42:L43 B39:E39 J39:L41 B40:C41">
    <cfRule type="containsText" dxfId="3012" priority="40" operator="containsText" text="Preencha">
      <formula>NOT(ISERROR(SEARCH("Preencha",B39)))</formula>
    </cfRule>
    <cfRule type="cellIs" dxfId="3011" priority="41" operator="equal">
      <formula>"Selecione uma opção:"</formula>
    </cfRule>
  </conditionalFormatting>
  <conditionalFormatting sqref="B42:L43 B39:E39 J39:L41 B40:C41">
    <cfRule type="expression" dxfId="3010" priority="38">
      <formula>#REF!="Selecione uma opção:"</formula>
    </cfRule>
    <cfRule type="expression" dxfId="3009" priority="39">
      <formula>#REF!="  Não reembolsável"</formula>
    </cfRule>
  </conditionalFormatting>
  <conditionalFormatting sqref="H32:H35 H29">
    <cfRule type="expression" dxfId="3008" priority="15">
      <formula>$B29&gt;$B$11</formula>
    </cfRule>
  </conditionalFormatting>
  <conditionalFormatting sqref="H21">
    <cfRule type="expression" dxfId="3007" priority="9">
      <formula>$B21&gt;$B$11</formula>
    </cfRule>
  </conditionalFormatting>
  <conditionalFormatting sqref="K22:K28">
    <cfRule type="expression" dxfId="3006" priority="8">
      <formula>$B22&gt;$B$11</formula>
    </cfRule>
  </conditionalFormatting>
  <conditionalFormatting sqref="F39:I39 G40:I41">
    <cfRule type="expression" dxfId="3005" priority="27">
      <formula>$O$3="S"</formula>
    </cfRule>
  </conditionalFormatting>
  <conditionalFormatting sqref="F39:I39 G40:I41">
    <cfRule type="containsText" dxfId="3004" priority="25" operator="containsText" text="Preencha">
      <formula>NOT(ISERROR(SEARCH("Preencha",F39)))</formula>
    </cfRule>
    <cfRule type="cellIs" dxfId="3003" priority="26" operator="equal">
      <formula>"Selecione uma opção:"</formula>
    </cfRule>
  </conditionalFormatting>
  <conditionalFormatting sqref="H22:H28">
    <cfRule type="expression" dxfId="3002" priority="16">
      <formula>$B22&gt;$B$11</formula>
    </cfRule>
  </conditionalFormatting>
  <conditionalFormatting sqref="H36">
    <cfRule type="containsText" dxfId="3001" priority="13" operator="containsText" text="Preencha">
      <formula>NOT(ISERROR(SEARCH("Preencha",H36)))</formula>
    </cfRule>
    <cfRule type="cellIs" dxfId="3000" priority="14" operator="equal">
      <formula>"Selecione uma opção:"</formula>
    </cfRule>
  </conditionalFormatting>
  <conditionalFormatting sqref="H36">
    <cfRule type="expression" dxfId="2999" priority="11">
      <formula>#REF!="Selecione uma opção:"</formula>
    </cfRule>
    <cfRule type="expression" dxfId="2998" priority="12">
      <formula>#REF!="  Não reembolsável"</formula>
    </cfRule>
  </conditionalFormatting>
  <conditionalFormatting sqref="H30:H31">
    <cfRule type="expression" dxfId="2997" priority="10">
      <formula>$B30&gt;$B$11</formula>
    </cfRule>
  </conditionalFormatting>
  <conditionalFormatting sqref="K32:K35 K29">
    <cfRule type="expression" dxfId="2996" priority="7">
      <formula>$B29&gt;$B$11</formula>
    </cfRule>
  </conditionalFormatting>
  <conditionalFormatting sqref="K30:K31">
    <cfRule type="expression" dxfId="2995" priority="6">
      <formula>$B30&gt;$B$11</formula>
    </cfRule>
  </conditionalFormatting>
  <conditionalFormatting sqref="K21">
    <cfRule type="expression" dxfId="2994" priority="5">
      <formula>$B21&gt;$B$11</formula>
    </cfRule>
  </conditionalFormatting>
  <conditionalFormatting sqref="D40">
    <cfRule type="containsText" dxfId="2993" priority="3" operator="containsText" text="Preencha">
      <formula>NOT(ISERROR(SEARCH("Preencha",D40)))</formula>
    </cfRule>
    <cfRule type="cellIs" dxfId="2992" priority="4" operator="equal">
      <formula>"Selecione uma opção:"</formula>
    </cfRule>
  </conditionalFormatting>
  <conditionalFormatting sqref="D40">
    <cfRule type="expression" dxfId="2991" priority="1">
      <formula>#REF!="Selecione uma opção:"</formula>
    </cfRule>
    <cfRule type="expression" dxfId="2990" priority="2">
      <formula>#REF!="  Não reembolsável"</formula>
    </cfRule>
  </conditionalFormatting>
  <dataValidations disablePrompts="1" count="3">
    <dataValidation allowBlank="1" showInputMessage="1" sqref="D7:F7 F13:H13 D11:F12 D14:K14 G12:K12 K5:K11 K13" xr:uid="{00000000-0002-0000-0100-000000000000}"/>
    <dataValidation type="date" allowBlank="1" showInputMessage="1" showErrorMessage="1" sqref="E13" xr:uid="{00000000-0002-0000-0100-000001000000}">
      <formula1>42370</formula1>
      <formula2>47484</formula2>
    </dataValidation>
    <dataValidation type="list" allowBlank="1" showInputMessage="1" showErrorMessage="1" sqref="H11:J11" xr:uid="{E4934B93-6216-41A6-834E-46B0E65CF5DB}">
      <formula1>"Por reembolso,Contra-Fatura,Regularização Contra-Fatura,Pagamento Final,Regularização de Adiantamento"</formula1>
    </dataValidation>
  </dataValidations>
  <pageMargins left="0.70866141732283472" right="0.70866141732283472" top="0.98425196850393704" bottom="0.51181102362204722" header="0.31496062992125984" footer="0.31496062992125984"/>
  <pageSetup paperSize="9" scale="63" fitToHeight="2" orientation="landscape" r:id="rId1"/>
  <headerFooter>
    <oddHeader xml:space="preserve">&amp;L    &amp;G&amp;R&amp;G&amp;     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3" tint="-0.249977111117893"/>
  </sheetPr>
  <dimension ref="A1:Y283"/>
  <sheetViews>
    <sheetView showGridLines="0" topLeftCell="A12" zoomScale="69" zoomScaleNormal="69" workbookViewId="0">
      <selection activeCell="X19" sqref="X19:X147"/>
    </sheetView>
  </sheetViews>
  <sheetFormatPr defaultRowHeight="15"/>
  <cols>
    <col min="1" max="2" width="1.28515625" customWidth="1"/>
    <col min="3" max="4" width="3.7109375" customWidth="1"/>
    <col min="5" max="5" width="38" style="55" customWidth="1"/>
    <col min="6" max="6" width="34.140625" style="54" customWidth="1"/>
    <col min="7" max="7" width="12.5703125" style="55" hidden="1" customWidth="1"/>
    <col min="8" max="21" width="11" style="56" customWidth="1"/>
    <col min="22" max="22" width="3.7109375" customWidth="1"/>
    <col min="23" max="23" width="14" style="178" customWidth="1"/>
    <col min="24" max="24" width="15.28515625" customWidth="1"/>
    <col min="25" max="25" width="3.7109375" customWidth="1"/>
  </cols>
  <sheetData>
    <row r="1" spans="1:25" ht="6.75" customHeight="1">
      <c r="A1" s="5"/>
      <c r="B1" s="5"/>
      <c r="C1" s="4"/>
      <c r="D1" s="4"/>
      <c r="E1" s="16"/>
      <c r="F1" s="17"/>
      <c r="G1" s="16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4"/>
      <c r="W1" s="4"/>
      <c r="X1" s="4"/>
      <c r="Y1" s="4"/>
    </row>
    <row r="2" spans="1:25">
      <c r="A2" s="7"/>
      <c r="B2" s="7"/>
      <c r="C2" s="6"/>
      <c r="D2" s="6"/>
      <c r="E2" s="19"/>
      <c r="F2" s="20"/>
      <c r="G2" s="8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6"/>
      <c r="W2" s="6"/>
      <c r="X2" s="6"/>
      <c r="Y2" s="6"/>
    </row>
    <row r="3" spans="1:25" ht="17.25" customHeight="1">
      <c r="C3" s="6"/>
      <c r="D3" s="6"/>
      <c r="E3" s="22" t="s">
        <v>140</v>
      </c>
      <c r="F3" s="23"/>
      <c r="G3" s="23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6"/>
    </row>
    <row r="4" spans="1:25" ht="8.25" customHeight="1">
      <c r="C4" s="81"/>
      <c r="D4" s="6"/>
      <c r="E4" s="8"/>
      <c r="F4" s="25"/>
      <c r="G4" s="8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6"/>
      <c r="W4" s="6"/>
      <c r="X4" s="6"/>
      <c r="Y4" s="6"/>
    </row>
    <row r="5" spans="1:25" ht="20.25" customHeight="1">
      <c r="C5" s="81"/>
      <c r="D5" s="81"/>
      <c r="E5" s="81"/>
      <c r="F5" s="81"/>
      <c r="G5" s="8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6"/>
      <c r="W5" s="6"/>
      <c r="X5" s="6"/>
      <c r="Y5" s="6"/>
    </row>
    <row r="6" spans="1:25" ht="20.25" customHeight="1">
      <c r="C6" s="81"/>
      <c r="D6" s="6"/>
      <c r="E6" s="81"/>
      <c r="F6" s="25"/>
      <c r="G6" s="8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6"/>
      <c r="W6" s="6"/>
      <c r="X6" s="6"/>
      <c r="Y6" s="6"/>
    </row>
    <row r="7" spans="1:25" ht="20.25" customHeight="1">
      <c r="C7" s="81"/>
      <c r="D7" s="6"/>
      <c r="E7" s="81"/>
      <c r="F7" s="25"/>
      <c r="G7" s="8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6"/>
      <c r="W7" s="6"/>
      <c r="X7" s="6"/>
      <c r="Y7" s="6"/>
    </row>
    <row r="8" spans="1:25" ht="20.25" customHeight="1">
      <c r="C8" s="81"/>
      <c r="D8" s="6"/>
      <c r="E8" s="81"/>
      <c r="F8" s="25"/>
      <c r="G8" s="8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6"/>
      <c r="W8" s="6"/>
      <c r="X8" s="6"/>
      <c r="Y8" s="6"/>
    </row>
    <row r="9" spans="1:25" ht="20.25" customHeight="1">
      <c r="C9" s="81"/>
      <c r="D9" s="6"/>
      <c r="E9" s="81"/>
      <c r="F9" s="25"/>
      <c r="G9" s="8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6"/>
      <c r="W9" s="6"/>
      <c r="X9" s="6"/>
      <c r="Y9" s="6"/>
    </row>
    <row r="10" spans="1:25" ht="20.25" customHeight="1">
      <c r="C10" s="81"/>
      <c r="D10" s="6"/>
      <c r="E10" s="81"/>
      <c r="F10" s="25"/>
      <c r="G10" s="8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6"/>
      <c r="W10" s="6"/>
      <c r="X10" s="6"/>
      <c r="Y10" s="6"/>
    </row>
    <row r="11" spans="1:25" ht="33.75" customHeight="1">
      <c r="C11" s="81"/>
      <c r="D11" s="6"/>
      <c r="E11" s="81"/>
      <c r="F11" s="25"/>
      <c r="G11" s="8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6"/>
      <c r="W11" s="6"/>
      <c r="X11" s="6"/>
      <c r="Y11" s="6"/>
    </row>
    <row r="12" spans="1:25" ht="24.75" customHeight="1" thickBot="1">
      <c r="C12" s="210" t="s">
        <v>109</v>
      </c>
      <c r="D12" s="6"/>
      <c r="E12" s="8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1"/>
      <c r="U12" s="21"/>
      <c r="V12" s="6"/>
      <c r="W12" s="6"/>
      <c r="X12" s="6"/>
      <c r="Y12" s="6"/>
    </row>
    <row r="13" spans="1:25" ht="21" customHeight="1" thickBot="1">
      <c r="C13" s="210"/>
      <c r="D13" s="6"/>
      <c r="E13" s="155" t="s">
        <v>66</v>
      </c>
      <c r="F13" s="156"/>
      <c r="G13" s="157"/>
      <c r="H13" s="158">
        <f>+IFERROR(H19/H154,0)</f>
        <v>0</v>
      </c>
      <c r="I13" s="158">
        <f t="shared" ref="I13:U13" si="0">+IFERROR(I19/I154,0)</f>
        <v>0</v>
      </c>
      <c r="J13" s="158">
        <f t="shared" si="0"/>
        <v>0</v>
      </c>
      <c r="K13" s="158">
        <f t="shared" si="0"/>
        <v>0</v>
      </c>
      <c r="L13" s="158">
        <f t="shared" si="0"/>
        <v>0</v>
      </c>
      <c r="M13" s="158">
        <f t="shared" si="0"/>
        <v>0</v>
      </c>
      <c r="N13" s="158">
        <f t="shared" si="0"/>
        <v>0</v>
      </c>
      <c r="O13" s="158">
        <f t="shared" si="0"/>
        <v>0</v>
      </c>
      <c r="P13" s="158">
        <f>+IFERROR(Q19/Q154,0)</f>
        <v>0</v>
      </c>
      <c r="Q13" s="158">
        <f>+IFERROR(R19/R154,0)</f>
        <v>0</v>
      </c>
      <c r="R13" s="158"/>
      <c r="S13" s="158">
        <f t="shared" si="0"/>
        <v>0</v>
      </c>
      <c r="T13" s="158">
        <f t="shared" si="0"/>
        <v>0</v>
      </c>
      <c r="U13" s="158">
        <f t="shared" si="0"/>
        <v>0</v>
      </c>
      <c r="V13" s="6"/>
      <c r="W13" s="6"/>
      <c r="X13" s="6"/>
      <c r="Y13" s="6"/>
    </row>
    <row r="14" spans="1:25" ht="11.25" customHeight="1">
      <c r="C14" s="210"/>
      <c r="D14" s="6"/>
      <c r="E14" s="82"/>
      <c r="F14" s="25"/>
      <c r="G14" s="8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6"/>
      <c r="W14" s="6"/>
      <c r="X14" s="6"/>
      <c r="Y14" s="6"/>
    </row>
    <row r="15" spans="1:25" ht="19.5">
      <c r="C15" s="210"/>
      <c r="D15" s="6"/>
      <c r="E15" s="26" t="s">
        <v>115</v>
      </c>
      <c r="F15" s="27"/>
      <c r="G15" s="28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30"/>
      <c r="V15" s="6"/>
      <c r="W15" s="6"/>
      <c r="X15" s="6"/>
      <c r="Y15" s="6"/>
    </row>
    <row r="16" spans="1:25" ht="9" customHeight="1">
      <c r="C16" s="210"/>
      <c r="D16" s="6"/>
      <c r="E16" s="8"/>
      <c r="F16" s="25"/>
      <c r="G16" s="8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6"/>
      <c r="W16" s="6"/>
      <c r="X16" s="6"/>
      <c r="Y16" s="6"/>
    </row>
    <row r="17" spans="3:25">
      <c r="C17" s="210"/>
      <c r="D17" s="6"/>
      <c r="E17" s="31" t="s">
        <v>30</v>
      </c>
      <c r="F17" s="32" t="s">
        <v>64</v>
      </c>
      <c r="G17" s="31" t="s">
        <v>17</v>
      </c>
      <c r="H17" s="33" t="s">
        <v>31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5" t="s">
        <v>32</v>
      </c>
      <c r="T17" s="35" t="s">
        <v>32</v>
      </c>
      <c r="U17" s="36" t="s">
        <v>33</v>
      </c>
      <c r="V17" s="6"/>
      <c r="W17" s="36" t="s">
        <v>67</v>
      </c>
      <c r="X17" s="36" t="s">
        <v>68</v>
      </c>
      <c r="Y17" s="6"/>
    </row>
    <row r="18" spans="3:25" ht="25.5" customHeight="1">
      <c r="C18" s="210"/>
      <c r="D18" s="6"/>
      <c r="E18" s="37"/>
      <c r="F18" s="38" t="s">
        <v>65</v>
      </c>
      <c r="G18" s="37"/>
      <c r="H18" s="39" t="s">
        <v>38</v>
      </c>
      <c r="I18" s="39" t="s">
        <v>39</v>
      </c>
      <c r="J18" s="39" t="s">
        <v>40</v>
      </c>
      <c r="K18" s="39" t="s">
        <v>41</v>
      </c>
      <c r="L18" s="39" t="s">
        <v>42</v>
      </c>
      <c r="M18" s="39" t="s">
        <v>43</v>
      </c>
      <c r="N18" s="39" t="s">
        <v>44</v>
      </c>
      <c r="O18" s="39" t="s">
        <v>45</v>
      </c>
      <c r="P18" s="39" t="s">
        <v>106</v>
      </c>
      <c r="Q18" s="39" t="s">
        <v>197</v>
      </c>
      <c r="R18" s="39" t="s">
        <v>198</v>
      </c>
      <c r="S18" s="40" t="s">
        <v>34</v>
      </c>
      <c r="T18" s="40" t="s">
        <v>35</v>
      </c>
      <c r="U18" s="41" t="s">
        <v>36</v>
      </c>
      <c r="V18" s="6"/>
      <c r="W18" s="41" t="s">
        <v>69</v>
      </c>
      <c r="X18" s="41" t="s">
        <v>142</v>
      </c>
      <c r="Y18" s="6"/>
    </row>
    <row r="19" spans="3:25">
      <c r="C19" s="6"/>
      <c r="D19" s="6"/>
      <c r="E19" s="42" t="s">
        <v>104</v>
      </c>
      <c r="F19" s="43"/>
      <c r="G19" s="42"/>
      <c r="H19" s="241">
        <f>+SUM(H20:H147)</f>
        <v>0</v>
      </c>
      <c r="I19" s="241">
        <f t="shared" ref="I19:R19" si="1">+SUM(I20:I147)</f>
        <v>0</v>
      </c>
      <c r="J19" s="241">
        <f t="shared" si="1"/>
        <v>0</v>
      </c>
      <c r="K19" s="241">
        <f t="shared" si="1"/>
        <v>0</v>
      </c>
      <c r="L19" s="241">
        <f t="shared" si="1"/>
        <v>0</v>
      </c>
      <c r="M19" s="241">
        <f t="shared" si="1"/>
        <v>0</v>
      </c>
      <c r="N19" s="241">
        <f t="shared" si="1"/>
        <v>0</v>
      </c>
      <c r="O19" s="241">
        <f t="shared" si="1"/>
        <v>0</v>
      </c>
      <c r="P19" s="241">
        <f t="shared" si="1"/>
        <v>0</v>
      </c>
      <c r="Q19" s="241">
        <f t="shared" si="1"/>
        <v>0</v>
      </c>
      <c r="R19" s="241">
        <f t="shared" si="1"/>
        <v>0</v>
      </c>
      <c r="S19" s="241">
        <f t="shared" ref="S19" si="2">+SUM(S20:S147)</f>
        <v>0</v>
      </c>
      <c r="T19" s="241">
        <f t="shared" ref="T19" si="3">+SUM(T20:T147)</f>
        <v>0</v>
      </c>
      <c r="U19" s="241">
        <f t="shared" ref="U19" si="4">+SUM(U20:U147)</f>
        <v>0</v>
      </c>
      <c r="V19" s="242"/>
      <c r="W19" s="6"/>
      <c r="X19" s="6"/>
      <c r="Y19" s="6"/>
    </row>
    <row r="20" spans="3:25" ht="21" customHeight="1">
      <c r="C20" s="6" t="s">
        <v>107</v>
      </c>
      <c r="D20" s="6"/>
      <c r="E20" s="78" t="s">
        <v>18</v>
      </c>
      <c r="F20" s="45">
        <f>Operação!D20</f>
        <v>0</v>
      </c>
      <c r="G20" s="46">
        <f>+Operação!F20</f>
        <v>0</v>
      </c>
      <c r="H20" s="243">
        <f>+SUMIFS('1º Trim'!$Q$15:$Q$64,'1º Trim'!$C$15:$C$64,'Custos Totais Incorridos'!$F20)</f>
        <v>0</v>
      </c>
      <c r="I20" s="243">
        <f>+SUMIFS('2º Trim'!$Q$15:$Q$64,'2º Trim'!$C$15:$C$64,'Custos Totais Incorridos'!$F20)</f>
        <v>0</v>
      </c>
      <c r="J20" s="243">
        <f>+SUMIFS('3º Trim'!$Q$15:$Q$64,'3º Trim'!$C$15:$C$64,'Custos Totais Incorridos'!$F20)</f>
        <v>0</v>
      </c>
      <c r="K20" s="243">
        <f>+SUMIFS('4º Trim'!$Q$15:$Q$64,'4º Trim'!$C$15:$C$64,'Custos Totais Incorridos'!$F20)</f>
        <v>0</v>
      </c>
      <c r="L20" s="243">
        <f>+SUMIFS('5º Trim'!$Q$15:$Q$64,'5º Trim'!$C$15:$C$64,'Custos Totais Incorridos'!$F20)</f>
        <v>0</v>
      </c>
      <c r="M20" s="243">
        <f>+SUMIFS('6º Trim'!$Q$15:$Q$64,'6º Trim'!$C$15:$C$64,'Custos Totais Incorridos'!$F20)</f>
        <v>0</v>
      </c>
      <c r="N20" s="243">
        <f>+SUMIFS('7º Trim'!$Q$15:$Q$64,'7º Trim'!$C$15:$C$64,'Custos Totais Incorridos'!$F20)</f>
        <v>0</v>
      </c>
      <c r="O20" s="243">
        <f>+SUMIFS('8º Trim'!$Q$15:$Q$64,'8º Trim'!$C$15:$C$64,'Custos Totais Incorridos'!$F20)</f>
        <v>0</v>
      </c>
      <c r="P20" s="243">
        <f>+SUMIFS('9º Trim'!$Q$15:$Q$64,'9º Trim'!$C$15:$C$64,'Custos Totais Incorridos'!$F20)</f>
        <v>0</v>
      </c>
      <c r="Q20" s="243">
        <f>+SUMIFS('10ºTrim'!$Q$15:$Q$64,'10ºTrim'!$C$15:$C$64,'Custos Totais Incorridos'!$F20)</f>
        <v>0</v>
      </c>
      <c r="R20" s="243">
        <f>+SUMIFS('11ºTrim'!$Q$15:$Q$64,'11ºTrim'!$C$15:$C$64,'Custos Totais Incorridos'!$F20)</f>
        <v>0</v>
      </c>
      <c r="S20" s="243">
        <f>+SUM(H20:R20)</f>
        <v>0</v>
      </c>
      <c r="T20" s="244"/>
      <c r="U20" s="245">
        <f>+T20+S20</f>
        <v>0</v>
      </c>
      <c r="V20" s="242"/>
      <c r="W20" s="176">
        <f>+Operação!I20</f>
        <v>0</v>
      </c>
      <c r="X20" s="85">
        <f>+W20*S20</f>
        <v>0</v>
      </c>
      <c r="Y20" s="6"/>
    </row>
    <row r="21" spans="3:25">
      <c r="C21" s="6" t="str">
        <f>+IF(Operação!D21="","N","S")</f>
        <v>N</v>
      </c>
      <c r="D21" s="6"/>
      <c r="E21" s="44" t="str">
        <f>+E20</f>
        <v>a) Recursos humanos afetos ao projeto</v>
      </c>
      <c r="F21" s="45">
        <f>+Operação!D21</f>
        <v>0</v>
      </c>
      <c r="G21" s="46">
        <f>+Operação!F21</f>
        <v>0</v>
      </c>
      <c r="H21" s="243">
        <f>+SUMIFS('1º Trim'!$Q$15:$Q$64,'1º Trim'!$C$15:$C$64,'Custos Totais Incorridos'!$F21)</f>
        <v>0</v>
      </c>
      <c r="I21" s="243">
        <f>+SUMIFS('2º Trim'!$Q$15:$Q$64,'2º Trim'!$C$15:$C$64,'Custos Totais Incorridos'!$F21)</f>
        <v>0</v>
      </c>
      <c r="J21" s="243">
        <f>+SUMIFS('3º Trim'!$Q$15:$Q$64,'3º Trim'!$C$15:$C$64,'Custos Totais Incorridos'!$F21)</f>
        <v>0</v>
      </c>
      <c r="K21" s="243">
        <f>+SUMIFS('4º Trim'!$Q$15:$Q$64,'4º Trim'!$C$15:$C$64,'Custos Totais Incorridos'!$F21)</f>
        <v>0</v>
      </c>
      <c r="L21" s="243">
        <f>+SUMIFS('5º Trim'!$Q$15:$Q$64,'5º Trim'!$C$15:$C$64,'Custos Totais Incorridos'!$F21)</f>
        <v>0</v>
      </c>
      <c r="M21" s="243">
        <f>+SUMIFS('6º Trim'!$Q$15:$Q$64,'6º Trim'!$C$15:$C$64,'Custos Totais Incorridos'!$F21)</f>
        <v>0</v>
      </c>
      <c r="N21" s="243">
        <f>+SUMIFS('7º Trim'!$Q$15:$Q$64,'7º Trim'!$C$15:$C$64,'Custos Totais Incorridos'!$F21)</f>
        <v>0</v>
      </c>
      <c r="O21" s="243">
        <f>+SUMIFS('8º Trim'!$Q$15:$Q$64,'8º Trim'!$C$15:$C$64,'Custos Totais Incorridos'!$F21)</f>
        <v>0</v>
      </c>
      <c r="P21" s="243">
        <f>+SUMIFS('9º Trim'!$Q$15:$Q$64,'9º Trim'!$C$15:$C$64,'Custos Totais Incorridos'!$F21)</f>
        <v>0</v>
      </c>
      <c r="Q21" s="243">
        <f>+SUMIFS('10ºTrim'!$Q$15:$Q$64,'10ºTrim'!$C$15:$C$64,'Custos Totais Incorridos'!$F21)</f>
        <v>0</v>
      </c>
      <c r="R21" s="243">
        <f>+SUMIFS('11ºTrim'!$Q$15:$Q$64,'11ºTrim'!$C$15:$C$64,'Custos Totais Incorridos'!$F21)</f>
        <v>0</v>
      </c>
      <c r="S21" s="243">
        <f>+SUM(H21:R21)</f>
        <v>0</v>
      </c>
      <c r="T21" s="244"/>
      <c r="U21" s="245">
        <f t="shared" ref="U21:U84" si="5">+T21+S21</f>
        <v>0</v>
      </c>
      <c r="V21" s="242"/>
      <c r="W21" s="176">
        <f>+Operação!I21</f>
        <v>0</v>
      </c>
      <c r="X21" s="85">
        <f t="shared" ref="X21:X84" si="6">+W21*S21</f>
        <v>0</v>
      </c>
      <c r="Y21" s="6"/>
    </row>
    <row r="22" spans="3:25">
      <c r="C22" s="6" t="str">
        <f>+IF(Operação!D22="","N","S")</f>
        <v>N</v>
      </c>
      <c r="D22" s="6"/>
      <c r="E22" s="44" t="str">
        <f t="shared" ref="E22:E35" si="7">+E21</f>
        <v>a) Recursos humanos afetos ao projeto</v>
      </c>
      <c r="F22" s="45">
        <f>+Operação!D22</f>
        <v>0</v>
      </c>
      <c r="G22" s="46">
        <f>+Operação!F22</f>
        <v>0</v>
      </c>
      <c r="H22" s="243">
        <f>+SUMIFS('1º Trim'!$Q$15:$Q$64,'1º Trim'!$C$15:$C$64,'Custos Totais Incorridos'!$F22)</f>
        <v>0</v>
      </c>
      <c r="I22" s="243">
        <f>+SUMIFS('2º Trim'!$Q$15:$Q$64,'2º Trim'!$C$15:$C$64,'Custos Totais Incorridos'!$F22)</f>
        <v>0</v>
      </c>
      <c r="J22" s="243">
        <f>+SUMIFS('3º Trim'!$Q$15:$Q$64,'3º Trim'!$C$15:$C$64,'Custos Totais Incorridos'!$F22)</f>
        <v>0</v>
      </c>
      <c r="K22" s="243">
        <f>+SUMIFS('4º Trim'!$Q$15:$Q$64,'4º Trim'!$C$15:$C$64,'Custos Totais Incorridos'!$F22)</f>
        <v>0</v>
      </c>
      <c r="L22" s="243">
        <f>+SUMIFS('5º Trim'!$Q$15:$Q$64,'5º Trim'!$C$15:$C$64,'Custos Totais Incorridos'!$F22)</f>
        <v>0</v>
      </c>
      <c r="M22" s="243">
        <f>+SUMIFS('6º Trim'!$Q$15:$Q$64,'6º Trim'!$C$15:$C$64,'Custos Totais Incorridos'!$F22)</f>
        <v>0</v>
      </c>
      <c r="N22" s="243">
        <f>+SUMIFS('7º Trim'!$Q$15:$Q$64,'7º Trim'!$C$15:$C$64,'Custos Totais Incorridos'!$F22)</f>
        <v>0</v>
      </c>
      <c r="O22" s="243">
        <f>+SUMIFS('8º Trim'!$Q$15:$Q$64,'8º Trim'!$C$15:$C$64,'Custos Totais Incorridos'!$F22)</f>
        <v>0</v>
      </c>
      <c r="P22" s="243">
        <f>+SUMIFS('9º Trim'!$Q$15:$Q$64,'9º Trim'!$C$15:$C$64,'Custos Totais Incorridos'!$F22)</f>
        <v>0</v>
      </c>
      <c r="Q22" s="243">
        <f>+SUMIFS('10ºTrim'!$Q$15:$Q$64,'10ºTrim'!$C$15:$C$64,'Custos Totais Incorridos'!$F22)</f>
        <v>0</v>
      </c>
      <c r="R22" s="243">
        <f>+SUMIFS('11ºTrim'!$Q$15:$Q$64,'11ºTrim'!$C$15:$C$64,'Custos Totais Incorridos'!$F22)</f>
        <v>0</v>
      </c>
      <c r="S22" s="243">
        <f t="shared" ref="S22:S84" si="8">+SUM(H22:R22)</f>
        <v>0</v>
      </c>
      <c r="T22" s="244"/>
      <c r="U22" s="245">
        <f t="shared" si="5"/>
        <v>0</v>
      </c>
      <c r="V22" s="242"/>
      <c r="W22" s="176">
        <f>+Operação!I22</f>
        <v>0</v>
      </c>
      <c r="X22" s="85">
        <f t="shared" si="6"/>
        <v>0</v>
      </c>
      <c r="Y22" s="6"/>
    </row>
    <row r="23" spans="3:25">
      <c r="C23" s="6" t="str">
        <f>+IF(Operação!D23="","N","S")</f>
        <v>N</v>
      </c>
      <c r="D23" s="6"/>
      <c r="E23" s="44" t="str">
        <f t="shared" si="7"/>
        <v>a) Recursos humanos afetos ao projeto</v>
      </c>
      <c r="F23" s="45">
        <f>+Operação!D23</f>
        <v>0</v>
      </c>
      <c r="G23" s="46">
        <f>+Operação!F23</f>
        <v>0</v>
      </c>
      <c r="H23" s="243">
        <f>+SUMIFS('1º Trim'!$Q$15:$Q$64,'1º Trim'!$C$15:$C$64,'Custos Totais Incorridos'!$F23)</f>
        <v>0</v>
      </c>
      <c r="I23" s="243">
        <f>+SUMIFS('2º Trim'!$Q$15:$Q$64,'2º Trim'!$C$15:$C$64,'Custos Totais Incorridos'!$F23)</f>
        <v>0</v>
      </c>
      <c r="J23" s="243">
        <f>+SUMIFS('3º Trim'!$Q$15:$Q$64,'3º Trim'!$C$15:$C$64,'Custos Totais Incorridos'!$F23)</f>
        <v>0</v>
      </c>
      <c r="K23" s="243">
        <f>+SUMIFS('4º Trim'!$Q$15:$Q$64,'4º Trim'!$C$15:$C$64,'Custos Totais Incorridos'!$F23)</f>
        <v>0</v>
      </c>
      <c r="L23" s="243">
        <f>+SUMIFS('5º Trim'!$Q$15:$Q$64,'5º Trim'!$C$15:$C$64,'Custos Totais Incorridos'!$F23)</f>
        <v>0</v>
      </c>
      <c r="M23" s="243">
        <f>+SUMIFS('6º Trim'!$Q$15:$Q$64,'6º Trim'!$C$15:$C$64,'Custos Totais Incorridos'!$F23)</f>
        <v>0</v>
      </c>
      <c r="N23" s="243">
        <f>+SUMIFS('7º Trim'!$Q$15:$Q$64,'7º Trim'!$C$15:$C$64,'Custos Totais Incorridos'!$F23)</f>
        <v>0</v>
      </c>
      <c r="O23" s="243">
        <f>+SUMIFS('8º Trim'!$Q$15:$Q$64,'8º Trim'!$C$15:$C$64,'Custos Totais Incorridos'!$F23)</f>
        <v>0</v>
      </c>
      <c r="P23" s="243">
        <f>+SUMIFS('9º Trim'!$Q$15:$Q$64,'9º Trim'!$C$15:$C$64,'Custos Totais Incorridos'!$F23)</f>
        <v>0</v>
      </c>
      <c r="Q23" s="243">
        <f>+SUMIFS('10ºTrim'!$Q$15:$Q$64,'10ºTrim'!$C$15:$C$64,'Custos Totais Incorridos'!$F23)</f>
        <v>0</v>
      </c>
      <c r="R23" s="243">
        <f>+SUMIFS('11ºTrim'!$Q$15:$Q$64,'11ºTrim'!$C$15:$C$64,'Custos Totais Incorridos'!$F23)</f>
        <v>0</v>
      </c>
      <c r="S23" s="243">
        <f t="shared" si="8"/>
        <v>0</v>
      </c>
      <c r="T23" s="244"/>
      <c r="U23" s="245">
        <f t="shared" si="5"/>
        <v>0</v>
      </c>
      <c r="V23" s="242"/>
      <c r="W23" s="176">
        <f>+Operação!I23</f>
        <v>0</v>
      </c>
      <c r="X23" s="85">
        <f t="shared" si="6"/>
        <v>0</v>
      </c>
      <c r="Y23" s="6"/>
    </row>
    <row r="24" spans="3:25">
      <c r="C24" s="6" t="str">
        <f>+IF(Operação!D24="","N","S")</f>
        <v>N</v>
      </c>
      <c r="D24" s="6"/>
      <c r="E24" s="44" t="str">
        <f t="shared" si="7"/>
        <v>a) Recursos humanos afetos ao projeto</v>
      </c>
      <c r="F24" s="45">
        <f>+Operação!D24</f>
        <v>0</v>
      </c>
      <c r="G24" s="46">
        <f>+Operação!F24</f>
        <v>0</v>
      </c>
      <c r="H24" s="243">
        <f>+SUMIFS('1º Trim'!$Q$15:$Q$64,'1º Trim'!$C$15:$C$64,'Custos Totais Incorridos'!$F24)</f>
        <v>0</v>
      </c>
      <c r="I24" s="243">
        <f>+SUMIFS('2º Trim'!$Q$15:$Q$64,'2º Trim'!$C$15:$C$64,'Custos Totais Incorridos'!$F24)</f>
        <v>0</v>
      </c>
      <c r="J24" s="243">
        <f>+SUMIFS('3º Trim'!$Q$15:$Q$64,'3º Trim'!$C$15:$C$64,'Custos Totais Incorridos'!$F24)</f>
        <v>0</v>
      </c>
      <c r="K24" s="243">
        <f>+SUMIFS('4º Trim'!$Q$15:$Q$64,'4º Trim'!$C$15:$C$64,'Custos Totais Incorridos'!$F24)</f>
        <v>0</v>
      </c>
      <c r="L24" s="243">
        <f>+SUMIFS('5º Trim'!$Q$15:$Q$64,'5º Trim'!$C$15:$C$64,'Custos Totais Incorridos'!$F24)</f>
        <v>0</v>
      </c>
      <c r="M24" s="243">
        <f>+SUMIFS('6º Trim'!$Q$15:$Q$64,'6º Trim'!$C$15:$C$64,'Custos Totais Incorridos'!$F24)</f>
        <v>0</v>
      </c>
      <c r="N24" s="243">
        <f>+SUMIFS('7º Trim'!$Q$15:$Q$64,'7º Trim'!$C$15:$C$64,'Custos Totais Incorridos'!$F24)</f>
        <v>0</v>
      </c>
      <c r="O24" s="243">
        <f>+SUMIFS('8º Trim'!$Q$15:$Q$64,'8º Trim'!$C$15:$C$64,'Custos Totais Incorridos'!$F24)</f>
        <v>0</v>
      </c>
      <c r="P24" s="243">
        <f>+SUMIFS('9º Trim'!$Q$15:$Q$64,'9º Trim'!$C$15:$C$64,'Custos Totais Incorridos'!$F24)</f>
        <v>0</v>
      </c>
      <c r="Q24" s="243">
        <f>+SUMIFS('10ºTrim'!$Q$15:$Q$64,'10ºTrim'!$C$15:$C$64,'Custos Totais Incorridos'!$F24)</f>
        <v>0</v>
      </c>
      <c r="R24" s="243">
        <f>+SUMIFS('11ºTrim'!$Q$15:$Q$64,'11ºTrim'!$C$15:$C$64,'Custos Totais Incorridos'!$F24)</f>
        <v>0</v>
      </c>
      <c r="S24" s="243">
        <f t="shared" si="8"/>
        <v>0</v>
      </c>
      <c r="T24" s="244"/>
      <c r="U24" s="245">
        <f t="shared" si="5"/>
        <v>0</v>
      </c>
      <c r="V24" s="242"/>
      <c r="W24" s="176">
        <f>+Operação!I24</f>
        <v>0</v>
      </c>
      <c r="X24" s="85">
        <f t="shared" si="6"/>
        <v>0</v>
      </c>
      <c r="Y24" s="6"/>
    </row>
    <row r="25" spans="3:25">
      <c r="C25" s="6" t="str">
        <f>+IF(Operação!D25="","N","S")</f>
        <v>N</v>
      </c>
      <c r="D25" s="6"/>
      <c r="E25" s="44" t="str">
        <f t="shared" si="7"/>
        <v>a) Recursos humanos afetos ao projeto</v>
      </c>
      <c r="F25" s="45">
        <f>+Operação!D25</f>
        <v>0</v>
      </c>
      <c r="G25" s="46">
        <f>+Operação!F25</f>
        <v>0</v>
      </c>
      <c r="H25" s="243">
        <f>+SUMIFS('1º Trim'!$Q$15:$Q$64,'1º Trim'!$C$15:$C$64,'Custos Totais Incorridos'!$F25)</f>
        <v>0</v>
      </c>
      <c r="I25" s="243">
        <f>+SUMIFS('2º Trim'!$Q$15:$Q$64,'2º Trim'!$C$15:$C$64,'Custos Totais Incorridos'!$F25)</f>
        <v>0</v>
      </c>
      <c r="J25" s="243">
        <f>+SUMIFS('3º Trim'!$Q$15:$Q$64,'3º Trim'!$C$15:$C$64,'Custos Totais Incorridos'!$F25)</f>
        <v>0</v>
      </c>
      <c r="K25" s="243">
        <f>+SUMIFS('4º Trim'!$Q$15:$Q$64,'4º Trim'!$C$15:$C$64,'Custos Totais Incorridos'!$F25)</f>
        <v>0</v>
      </c>
      <c r="L25" s="243">
        <f>+SUMIFS('5º Trim'!$Q$15:$Q$64,'5º Trim'!$C$15:$C$64,'Custos Totais Incorridos'!$F25)</f>
        <v>0</v>
      </c>
      <c r="M25" s="243">
        <f>+SUMIFS('6º Trim'!$Q$15:$Q$64,'6º Trim'!$C$15:$C$64,'Custos Totais Incorridos'!$F25)</f>
        <v>0</v>
      </c>
      <c r="N25" s="243">
        <f>+SUMIFS('7º Trim'!$Q$15:$Q$64,'7º Trim'!$C$15:$C$64,'Custos Totais Incorridos'!$F25)</f>
        <v>0</v>
      </c>
      <c r="O25" s="243">
        <f>+SUMIFS('8º Trim'!$Q$15:$Q$64,'8º Trim'!$C$15:$C$64,'Custos Totais Incorridos'!$F25)</f>
        <v>0</v>
      </c>
      <c r="P25" s="243">
        <f>+SUMIFS('9º Trim'!$Q$15:$Q$64,'9º Trim'!$C$15:$C$64,'Custos Totais Incorridos'!$F25)</f>
        <v>0</v>
      </c>
      <c r="Q25" s="243">
        <f>+SUMIFS('10ºTrim'!$Q$15:$Q$64,'10ºTrim'!$C$15:$C$64,'Custos Totais Incorridos'!$F25)</f>
        <v>0</v>
      </c>
      <c r="R25" s="243">
        <f>+SUMIFS('11ºTrim'!$Q$15:$Q$64,'11ºTrim'!$C$15:$C$64,'Custos Totais Incorridos'!$F25)</f>
        <v>0</v>
      </c>
      <c r="S25" s="243">
        <f t="shared" si="8"/>
        <v>0</v>
      </c>
      <c r="T25" s="244"/>
      <c r="U25" s="245">
        <f t="shared" si="5"/>
        <v>0</v>
      </c>
      <c r="V25" s="242"/>
      <c r="W25" s="176">
        <f>+Operação!I25</f>
        <v>0</v>
      </c>
      <c r="X25" s="85">
        <f t="shared" si="6"/>
        <v>0</v>
      </c>
      <c r="Y25" s="6"/>
    </row>
    <row r="26" spans="3:25">
      <c r="C26" s="6" t="str">
        <f>+IF(Operação!D26="","N","S")</f>
        <v>N</v>
      </c>
      <c r="D26" s="6"/>
      <c r="E26" s="44" t="str">
        <f t="shared" si="7"/>
        <v>a) Recursos humanos afetos ao projeto</v>
      </c>
      <c r="F26" s="45">
        <f>+Operação!D26</f>
        <v>0</v>
      </c>
      <c r="G26" s="46">
        <f>+Operação!F26</f>
        <v>0</v>
      </c>
      <c r="H26" s="243">
        <f>+SUMIFS('1º Trim'!$Q$15:$Q$64,'1º Trim'!$C$15:$C$64,'Custos Totais Incorridos'!$F26)</f>
        <v>0</v>
      </c>
      <c r="I26" s="243">
        <f>+SUMIFS('2º Trim'!$Q$15:$Q$64,'2º Trim'!$C$15:$C$64,'Custos Totais Incorridos'!$F26)</f>
        <v>0</v>
      </c>
      <c r="J26" s="243">
        <f>+SUMIFS('3º Trim'!$Q$15:$Q$64,'3º Trim'!$C$15:$C$64,'Custos Totais Incorridos'!$F26)</f>
        <v>0</v>
      </c>
      <c r="K26" s="243">
        <f>+SUMIFS('4º Trim'!$Q$15:$Q$64,'4º Trim'!$C$15:$C$64,'Custos Totais Incorridos'!$F26)</f>
        <v>0</v>
      </c>
      <c r="L26" s="243">
        <f>+SUMIFS('5º Trim'!$Q$15:$Q$64,'5º Trim'!$C$15:$C$64,'Custos Totais Incorridos'!$F26)</f>
        <v>0</v>
      </c>
      <c r="M26" s="243">
        <f>+SUMIFS('6º Trim'!$Q$15:$Q$64,'6º Trim'!$C$15:$C$64,'Custos Totais Incorridos'!$F26)</f>
        <v>0</v>
      </c>
      <c r="N26" s="243">
        <f>+SUMIFS('7º Trim'!$Q$15:$Q$64,'7º Trim'!$C$15:$C$64,'Custos Totais Incorridos'!$F26)</f>
        <v>0</v>
      </c>
      <c r="O26" s="243">
        <f>+SUMIFS('8º Trim'!$Q$15:$Q$64,'8º Trim'!$C$15:$C$64,'Custos Totais Incorridos'!$F26)</f>
        <v>0</v>
      </c>
      <c r="P26" s="243">
        <f>+SUMIFS('9º Trim'!$Q$15:$Q$64,'9º Trim'!$C$15:$C$64,'Custos Totais Incorridos'!$F26)</f>
        <v>0</v>
      </c>
      <c r="Q26" s="243">
        <f>+SUMIFS('10ºTrim'!$Q$15:$Q$64,'10ºTrim'!$C$15:$C$64,'Custos Totais Incorridos'!$F26)</f>
        <v>0</v>
      </c>
      <c r="R26" s="243">
        <f>+SUMIFS('11ºTrim'!$Q$15:$Q$64,'11ºTrim'!$C$15:$C$64,'Custos Totais Incorridos'!$F26)</f>
        <v>0</v>
      </c>
      <c r="S26" s="243">
        <f t="shared" si="8"/>
        <v>0</v>
      </c>
      <c r="T26" s="244"/>
      <c r="U26" s="245">
        <f t="shared" si="5"/>
        <v>0</v>
      </c>
      <c r="V26" s="242"/>
      <c r="W26" s="176">
        <f>+Operação!I26</f>
        <v>0</v>
      </c>
      <c r="X26" s="85">
        <f t="shared" si="6"/>
        <v>0</v>
      </c>
      <c r="Y26" s="6"/>
    </row>
    <row r="27" spans="3:25">
      <c r="C27" s="6" t="str">
        <f>+IF(Operação!D27="","N","S")</f>
        <v>N</v>
      </c>
      <c r="D27" s="6"/>
      <c r="E27" s="44" t="str">
        <f t="shared" si="7"/>
        <v>a) Recursos humanos afetos ao projeto</v>
      </c>
      <c r="F27" s="45">
        <f>+Operação!D27</f>
        <v>0</v>
      </c>
      <c r="G27" s="46">
        <f>+Operação!F27</f>
        <v>0</v>
      </c>
      <c r="H27" s="243">
        <f>+SUMIFS('1º Trim'!$Q$15:$Q$64,'1º Trim'!$C$15:$C$64,'Custos Totais Incorridos'!$F27)</f>
        <v>0</v>
      </c>
      <c r="I27" s="243">
        <f>+SUMIFS('2º Trim'!$Q$15:$Q$64,'2º Trim'!$C$15:$C$64,'Custos Totais Incorridos'!$F27)</f>
        <v>0</v>
      </c>
      <c r="J27" s="243">
        <f>+SUMIFS('3º Trim'!$Q$15:$Q$64,'3º Trim'!$C$15:$C$64,'Custos Totais Incorridos'!$F27)</f>
        <v>0</v>
      </c>
      <c r="K27" s="243">
        <f>+SUMIFS('4º Trim'!$Q$15:$Q$64,'4º Trim'!$C$15:$C$64,'Custos Totais Incorridos'!$F27)</f>
        <v>0</v>
      </c>
      <c r="L27" s="243">
        <f>+SUMIFS('5º Trim'!$Q$15:$Q$64,'5º Trim'!$C$15:$C$64,'Custos Totais Incorridos'!$F27)</f>
        <v>0</v>
      </c>
      <c r="M27" s="243">
        <f>+SUMIFS('6º Trim'!$Q$15:$Q$64,'6º Trim'!$C$15:$C$64,'Custos Totais Incorridos'!$F27)</f>
        <v>0</v>
      </c>
      <c r="N27" s="243">
        <f>+SUMIFS('7º Trim'!$Q$15:$Q$64,'7º Trim'!$C$15:$C$64,'Custos Totais Incorridos'!$F27)</f>
        <v>0</v>
      </c>
      <c r="O27" s="243">
        <f>+SUMIFS('8º Trim'!$Q$15:$Q$64,'8º Trim'!$C$15:$C$64,'Custos Totais Incorridos'!$F27)</f>
        <v>0</v>
      </c>
      <c r="P27" s="243">
        <f>+SUMIFS('9º Trim'!$Q$15:$Q$64,'9º Trim'!$C$15:$C$64,'Custos Totais Incorridos'!$F27)</f>
        <v>0</v>
      </c>
      <c r="Q27" s="243">
        <f>+SUMIFS('10ºTrim'!$Q$15:$Q$64,'10ºTrim'!$C$15:$C$64,'Custos Totais Incorridos'!$F27)</f>
        <v>0</v>
      </c>
      <c r="R27" s="243">
        <f>+SUMIFS('11ºTrim'!$Q$15:$Q$64,'11ºTrim'!$C$15:$C$64,'Custos Totais Incorridos'!$F27)</f>
        <v>0</v>
      </c>
      <c r="S27" s="243">
        <f t="shared" si="8"/>
        <v>0</v>
      </c>
      <c r="T27" s="244"/>
      <c r="U27" s="245">
        <f t="shared" si="5"/>
        <v>0</v>
      </c>
      <c r="V27" s="242"/>
      <c r="W27" s="176">
        <f>+Operação!I27</f>
        <v>0</v>
      </c>
      <c r="X27" s="85">
        <f t="shared" si="6"/>
        <v>0</v>
      </c>
      <c r="Y27" s="6"/>
    </row>
    <row r="28" spans="3:25">
      <c r="C28" s="6" t="str">
        <f>+IF(Operação!D28="","N","S")</f>
        <v>N</v>
      </c>
      <c r="D28" s="6"/>
      <c r="E28" s="44" t="str">
        <f t="shared" si="7"/>
        <v>a) Recursos humanos afetos ao projeto</v>
      </c>
      <c r="F28" s="45">
        <f>+Operação!D28</f>
        <v>0</v>
      </c>
      <c r="G28" s="46">
        <f>+Operação!F28</f>
        <v>0</v>
      </c>
      <c r="H28" s="243">
        <f>+SUMIFS('1º Trim'!$Q$15:$Q$64,'1º Trim'!$C$15:$C$64,'Custos Totais Incorridos'!$F28)</f>
        <v>0</v>
      </c>
      <c r="I28" s="243">
        <f>+SUMIFS('2º Trim'!$Q$15:$Q$64,'2º Trim'!$C$15:$C$64,'Custos Totais Incorridos'!$F28)</f>
        <v>0</v>
      </c>
      <c r="J28" s="243">
        <f>+SUMIFS('3º Trim'!$Q$15:$Q$64,'3º Trim'!$C$15:$C$64,'Custos Totais Incorridos'!$F28)</f>
        <v>0</v>
      </c>
      <c r="K28" s="243">
        <f>+SUMIFS('4º Trim'!$Q$15:$Q$64,'4º Trim'!$C$15:$C$64,'Custos Totais Incorridos'!$F28)</f>
        <v>0</v>
      </c>
      <c r="L28" s="243">
        <f>+SUMIFS('5º Trim'!$Q$15:$Q$64,'5º Trim'!$C$15:$C$64,'Custos Totais Incorridos'!$F28)</f>
        <v>0</v>
      </c>
      <c r="M28" s="243">
        <f>+SUMIFS('6º Trim'!$Q$15:$Q$64,'6º Trim'!$C$15:$C$64,'Custos Totais Incorridos'!$F28)</f>
        <v>0</v>
      </c>
      <c r="N28" s="243">
        <f>+SUMIFS('7º Trim'!$Q$15:$Q$64,'7º Trim'!$C$15:$C$64,'Custos Totais Incorridos'!$F28)</f>
        <v>0</v>
      </c>
      <c r="O28" s="243">
        <f>+SUMIFS('8º Trim'!$Q$15:$Q$64,'8º Trim'!$C$15:$C$64,'Custos Totais Incorridos'!$F28)</f>
        <v>0</v>
      </c>
      <c r="P28" s="243">
        <f>+SUMIFS('9º Trim'!$Q$15:$Q$64,'9º Trim'!$C$15:$C$64,'Custos Totais Incorridos'!$F28)</f>
        <v>0</v>
      </c>
      <c r="Q28" s="243">
        <f>+SUMIFS('10ºTrim'!$Q$15:$Q$64,'10ºTrim'!$C$15:$C$64,'Custos Totais Incorridos'!$F28)</f>
        <v>0</v>
      </c>
      <c r="R28" s="243">
        <f>+SUMIFS('11ºTrim'!$Q$15:$Q$64,'11ºTrim'!$C$15:$C$64,'Custos Totais Incorridos'!$F28)</f>
        <v>0</v>
      </c>
      <c r="S28" s="243">
        <f t="shared" si="8"/>
        <v>0</v>
      </c>
      <c r="T28" s="244"/>
      <c r="U28" s="245">
        <f t="shared" si="5"/>
        <v>0</v>
      </c>
      <c r="V28" s="242"/>
      <c r="W28" s="176">
        <f>+Operação!I28</f>
        <v>0</v>
      </c>
      <c r="X28" s="85">
        <f t="shared" si="6"/>
        <v>0</v>
      </c>
      <c r="Y28" s="6"/>
    </row>
    <row r="29" spans="3:25">
      <c r="C29" s="6" t="str">
        <f>+IF(Operação!D29="","N","S")</f>
        <v>N</v>
      </c>
      <c r="D29" s="6"/>
      <c r="E29" s="44" t="str">
        <f t="shared" si="7"/>
        <v>a) Recursos humanos afetos ao projeto</v>
      </c>
      <c r="F29" s="45">
        <f>+Operação!D29</f>
        <v>0</v>
      </c>
      <c r="G29" s="46">
        <f>+Operação!F29</f>
        <v>0</v>
      </c>
      <c r="H29" s="243">
        <f>+SUMIFS('1º Trim'!$Q$15:$Q$64,'1º Trim'!$C$15:$C$64,'Custos Totais Incorridos'!$F29)</f>
        <v>0</v>
      </c>
      <c r="I29" s="243">
        <f>+SUMIFS('2º Trim'!$Q$15:$Q$64,'2º Trim'!$C$15:$C$64,'Custos Totais Incorridos'!$F29)</f>
        <v>0</v>
      </c>
      <c r="J29" s="243">
        <f>+SUMIFS('3º Trim'!$Q$15:$Q$64,'3º Trim'!$C$15:$C$64,'Custos Totais Incorridos'!$F29)</f>
        <v>0</v>
      </c>
      <c r="K29" s="243">
        <f>+SUMIFS('4º Trim'!$Q$15:$Q$64,'4º Trim'!$C$15:$C$64,'Custos Totais Incorridos'!$F29)</f>
        <v>0</v>
      </c>
      <c r="L29" s="243">
        <f>+SUMIFS('5º Trim'!$Q$15:$Q$64,'5º Trim'!$C$15:$C$64,'Custos Totais Incorridos'!$F29)</f>
        <v>0</v>
      </c>
      <c r="M29" s="243">
        <f>+SUMIFS('6º Trim'!$Q$15:$Q$64,'6º Trim'!$C$15:$C$64,'Custos Totais Incorridos'!$F29)</f>
        <v>0</v>
      </c>
      <c r="N29" s="243">
        <f>+SUMIFS('7º Trim'!$Q$15:$Q$64,'7º Trim'!$C$15:$C$64,'Custos Totais Incorridos'!$F29)</f>
        <v>0</v>
      </c>
      <c r="O29" s="243">
        <f>+SUMIFS('8º Trim'!$Q$15:$Q$64,'8º Trim'!$C$15:$C$64,'Custos Totais Incorridos'!$F29)</f>
        <v>0</v>
      </c>
      <c r="P29" s="243">
        <f>+SUMIFS('9º Trim'!$Q$15:$Q$64,'9º Trim'!$C$15:$C$64,'Custos Totais Incorridos'!$F29)</f>
        <v>0</v>
      </c>
      <c r="Q29" s="243">
        <f>+SUMIFS('10ºTrim'!$Q$15:$Q$64,'10ºTrim'!$C$15:$C$64,'Custos Totais Incorridos'!$F29)</f>
        <v>0</v>
      </c>
      <c r="R29" s="243">
        <f>+SUMIFS('11ºTrim'!$Q$15:$Q$64,'11ºTrim'!$C$15:$C$64,'Custos Totais Incorridos'!$F29)</f>
        <v>0</v>
      </c>
      <c r="S29" s="243">
        <f t="shared" si="8"/>
        <v>0</v>
      </c>
      <c r="T29" s="244"/>
      <c r="U29" s="245">
        <f t="shared" si="5"/>
        <v>0</v>
      </c>
      <c r="V29" s="242"/>
      <c r="W29" s="176">
        <f>+Operação!I29</f>
        <v>0</v>
      </c>
      <c r="X29" s="85">
        <f t="shared" si="6"/>
        <v>0</v>
      </c>
      <c r="Y29" s="6"/>
    </row>
    <row r="30" spans="3:25">
      <c r="C30" s="6" t="str">
        <f>+IF(Operação!D30="","N","S")</f>
        <v>N</v>
      </c>
      <c r="D30" s="6"/>
      <c r="E30" s="44" t="str">
        <f t="shared" si="7"/>
        <v>a) Recursos humanos afetos ao projeto</v>
      </c>
      <c r="F30" s="45">
        <f>+Operação!D30</f>
        <v>0</v>
      </c>
      <c r="G30" s="46">
        <f>+Operação!F30</f>
        <v>0</v>
      </c>
      <c r="H30" s="243">
        <f>+SUMIFS('1º Trim'!$Q$15:$Q$64,'1º Trim'!$C$15:$C$64,'Custos Totais Incorridos'!$F30)</f>
        <v>0</v>
      </c>
      <c r="I30" s="243">
        <f>+SUMIFS('2º Trim'!$Q$15:$Q$64,'2º Trim'!$C$15:$C$64,'Custos Totais Incorridos'!$F30)</f>
        <v>0</v>
      </c>
      <c r="J30" s="243">
        <f>+SUMIFS('3º Trim'!$Q$15:$Q$64,'3º Trim'!$C$15:$C$64,'Custos Totais Incorridos'!$F30)</f>
        <v>0</v>
      </c>
      <c r="K30" s="243">
        <f>+SUMIFS('4º Trim'!$Q$15:$Q$64,'4º Trim'!$C$15:$C$64,'Custos Totais Incorridos'!$F30)</f>
        <v>0</v>
      </c>
      <c r="L30" s="243">
        <f>+SUMIFS('5º Trim'!$Q$15:$Q$64,'5º Trim'!$C$15:$C$64,'Custos Totais Incorridos'!$F30)</f>
        <v>0</v>
      </c>
      <c r="M30" s="243">
        <f>+SUMIFS('6º Trim'!$Q$15:$Q$64,'6º Trim'!$C$15:$C$64,'Custos Totais Incorridos'!$F30)</f>
        <v>0</v>
      </c>
      <c r="N30" s="243">
        <f>+SUMIFS('7º Trim'!$Q$15:$Q$64,'7º Trim'!$C$15:$C$64,'Custos Totais Incorridos'!$F30)</f>
        <v>0</v>
      </c>
      <c r="O30" s="243">
        <f>+SUMIFS('8º Trim'!$Q$15:$Q$64,'8º Trim'!$C$15:$C$64,'Custos Totais Incorridos'!$F30)</f>
        <v>0</v>
      </c>
      <c r="P30" s="243">
        <f>+SUMIFS('9º Trim'!$Q$15:$Q$64,'9º Trim'!$C$15:$C$64,'Custos Totais Incorridos'!$F30)</f>
        <v>0</v>
      </c>
      <c r="Q30" s="243">
        <f>+SUMIFS('10ºTrim'!$Q$15:$Q$64,'10ºTrim'!$C$15:$C$64,'Custos Totais Incorridos'!$F30)</f>
        <v>0</v>
      </c>
      <c r="R30" s="243">
        <f>+SUMIFS('11ºTrim'!$Q$15:$Q$64,'11ºTrim'!$C$15:$C$64,'Custos Totais Incorridos'!$F30)</f>
        <v>0</v>
      </c>
      <c r="S30" s="243">
        <f t="shared" si="8"/>
        <v>0</v>
      </c>
      <c r="T30" s="244"/>
      <c r="U30" s="245">
        <f t="shared" si="5"/>
        <v>0</v>
      </c>
      <c r="V30" s="242"/>
      <c r="W30" s="176">
        <f>+Operação!I30</f>
        <v>0</v>
      </c>
      <c r="X30" s="85">
        <f t="shared" si="6"/>
        <v>0</v>
      </c>
      <c r="Y30" s="6"/>
    </row>
    <row r="31" spans="3:25">
      <c r="C31" s="6" t="str">
        <f>+IF(Operação!D31="","N","S")</f>
        <v>N</v>
      </c>
      <c r="D31" s="6"/>
      <c r="E31" s="44" t="str">
        <f t="shared" si="7"/>
        <v>a) Recursos humanos afetos ao projeto</v>
      </c>
      <c r="F31" s="45">
        <f>+Operação!D31</f>
        <v>0</v>
      </c>
      <c r="G31" s="46">
        <f>+Operação!F31</f>
        <v>0</v>
      </c>
      <c r="H31" s="243">
        <f>+SUMIFS('1º Trim'!$Q$15:$Q$64,'1º Trim'!$C$15:$C$64,'Custos Totais Incorridos'!$F31)</f>
        <v>0</v>
      </c>
      <c r="I31" s="243">
        <f>+SUMIFS('2º Trim'!$Q$15:$Q$64,'2º Trim'!$C$15:$C$64,'Custos Totais Incorridos'!$F31)</f>
        <v>0</v>
      </c>
      <c r="J31" s="243">
        <f>+SUMIFS('3º Trim'!$Q$15:$Q$64,'3º Trim'!$C$15:$C$64,'Custos Totais Incorridos'!$F31)</f>
        <v>0</v>
      </c>
      <c r="K31" s="243">
        <f>+SUMIFS('4º Trim'!$Q$15:$Q$64,'4º Trim'!$C$15:$C$64,'Custos Totais Incorridos'!$F31)</f>
        <v>0</v>
      </c>
      <c r="L31" s="243">
        <f>+SUMIFS('5º Trim'!$Q$15:$Q$64,'5º Trim'!$C$15:$C$64,'Custos Totais Incorridos'!$F31)</f>
        <v>0</v>
      </c>
      <c r="M31" s="243">
        <f>+SUMIFS('6º Trim'!$Q$15:$Q$64,'6º Trim'!$C$15:$C$64,'Custos Totais Incorridos'!$F31)</f>
        <v>0</v>
      </c>
      <c r="N31" s="243">
        <f>+SUMIFS('7º Trim'!$Q$15:$Q$64,'7º Trim'!$C$15:$C$64,'Custos Totais Incorridos'!$F31)</f>
        <v>0</v>
      </c>
      <c r="O31" s="243">
        <f>+SUMIFS('8º Trim'!$Q$15:$Q$64,'8º Trim'!$C$15:$C$64,'Custos Totais Incorridos'!$F31)</f>
        <v>0</v>
      </c>
      <c r="P31" s="243">
        <f>+SUMIFS('9º Trim'!$Q$15:$Q$64,'9º Trim'!$C$15:$C$64,'Custos Totais Incorridos'!$F31)</f>
        <v>0</v>
      </c>
      <c r="Q31" s="243">
        <f>+SUMIFS('10ºTrim'!$Q$15:$Q$64,'10ºTrim'!$C$15:$C$64,'Custos Totais Incorridos'!$F31)</f>
        <v>0</v>
      </c>
      <c r="R31" s="243">
        <f>+SUMIFS('11ºTrim'!$Q$15:$Q$64,'11ºTrim'!$C$15:$C$64,'Custos Totais Incorridos'!$F31)</f>
        <v>0</v>
      </c>
      <c r="S31" s="243">
        <f t="shared" si="8"/>
        <v>0</v>
      </c>
      <c r="T31" s="244"/>
      <c r="U31" s="245">
        <f t="shared" si="5"/>
        <v>0</v>
      </c>
      <c r="V31" s="242"/>
      <c r="W31" s="176">
        <f>+Operação!I31</f>
        <v>0</v>
      </c>
      <c r="X31" s="85">
        <f t="shared" si="6"/>
        <v>0</v>
      </c>
      <c r="Y31" s="6"/>
    </row>
    <row r="32" spans="3:25">
      <c r="C32" s="6" t="str">
        <f>+IF(Operação!D32="","N","S")</f>
        <v>N</v>
      </c>
      <c r="D32" s="6"/>
      <c r="E32" s="44" t="str">
        <f t="shared" si="7"/>
        <v>a) Recursos humanos afetos ao projeto</v>
      </c>
      <c r="F32" s="45">
        <f>+Operação!D32</f>
        <v>0</v>
      </c>
      <c r="G32" s="46">
        <f>+Operação!F32</f>
        <v>0</v>
      </c>
      <c r="H32" s="243">
        <f>+SUMIFS('1º Trim'!$Q$15:$Q$64,'1º Trim'!$C$15:$C$64,'Custos Totais Incorridos'!$F32)</f>
        <v>0</v>
      </c>
      <c r="I32" s="243">
        <f>+SUMIFS('2º Trim'!$Q$15:$Q$64,'2º Trim'!$C$15:$C$64,'Custos Totais Incorridos'!$F32)</f>
        <v>0</v>
      </c>
      <c r="J32" s="243">
        <f>+SUMIFS('3º Trim'!$Q$15:$Q$64,'3º Trim'!$C$15:$C$64,'Custos Totais Incorridos'!$F32)</f>
        <v>0</v>
      </c>
      <c r="K32" s="243">
        <f>+SUMIFS('4º Trim'!$Q$15:$Q$64,'4º Trim'!$C$15:$C$64,'Custos Totais Incorridos'!$F32)</f>
        <v>0</v>
      </c>
      <c r="L32" s="243">
        <f>+SUMIFS('5º Trim'!$Q$15:$Q$64,'5º Trim'!$C$15:$C$64,'Custos Totais Incorridos'!$F32)</f>
        <v>0</v>
      </c>
      <c r="M32" s="243">
        <f>+SUMIFS('6º Trim'!$Q$15:$Q$64,'6º Trim'!$C$15:$C$64,'Custos Totais Incorridos'!$F32)</f>
        <v>0</v>
      </c>
      <c r="N32" s="243">
        <f>+SUMIFS('7º Trim'!$Q$15:$Q$64,'7º Trim'!$C$15:$C$64,'Custos Totais Incorridos'!$F32)</f>
        <v>0</v>
      </c>
      <c r="O32" s="243">
        <f>+SUMIFS('8º Trim'!$Q$15:$Q$64,'8º Trim'!$C$15:$C$64,'Custos Totais Incorridos'!$F32)</f>
        <v>0</v>
      </c>
      <c r="P32" s="243">
        <f>+SUMIFS('9º Trim'!$Q$15:$Q$64,'9º Trim'!$C$15:$C$64,'Custos Totais Incorridos'!$F32)</f>
        <v>0</v>
      </c>
      <c r="Q32" s="243">
        <f>+SUMIFS('10ºTrim'!$Q$15:$Q$64,'10ºTrim'!$C$15:$C$64,'Custos Totais Incorridos'!$F32)</f>
        <v>0</v>
      </c>
      <c r="R32" s="243">
        <f>+SUMIFS('11ºTrim'!$Q$15:$Q$64,'11ºTrim'!$C$15:$C$64,'Custos Totais Incorridos'!$F32)</f>
        <v>0</v>
      </c>
      <c r="S32" s="243">
        <f t="shared" si="8"/>
        <v>0</v>
      </c>
      <c r="T32" s="244"/>
      <c r="U32" s="245">
        <f t="shared" si="5"/>
        <v>0</v>
      </c>
      <c r="V32" s="242"/>
      <c r="W32" s="176">
        <f>+Operação!I32</f>
        <v>0</v>
      </c>
      <c r="X32" s="85">
        <f t="shared" si="6"/>
        <v>0</v>
      </c>
      <c r="Y32" s="6"/>
    </row>
    <row r="33" spans="3:25">
      <c r="C33" s="6" t="str">
        <f>+IF(Operação!D33="","N","S")</f>
        <v>N</v>
      </c>
      <c r="D33" s="6"/>
      <c r="E33" s="44" t="str">
        <f t="shared" si="7"/>
        <v>a) Recursos humanos afetos ao projeto</v>
      </c>
      <c r="F33" s="45">
        <f>+Operação!D33</f>
        <v>0</v>
      </c>
      <c r="G33" s="46">
        <f>+Operação!F33</f>
        <v>0</v>
      </c>
      <c r="H33" s="243">
        <f>+SUMIFS('1º Trim'!$Q$15:$Q$64,'1º Trim'!$C$15:$C$64,'Custos Totais Incorridos'!$F33)</f>
        <v>0</v>
      </c>
      <c r="I33" s="243">
        <f>+SUMIFS('2º Trim'!$Q$15:$Q$64,'2º Trim'!$C$15:$C$64,'Custos Totais Incorridos'!$F33)</f>
        <v>0</v>
      </c>
      <c r="J33" s="243">
        <f>+SUMIFS('3º Trim'!$Q$15:$Q$64,'3º Trim'!$C$15:$C$64,'Custos Totais Incorridos'!$F33)</f>
        <v>0</v>
      </c>
      <c r="K33" s="243">
        <f>+SUMIFS('4º Trim'!$Q$15:$Q$64,'4º Trim'!$C$15:$C$64,'Custos Totais Incorridos'!$F33)</f>
        <v>0</v>
      </c>
      <c r="L33" s="243">
        <f>+SUMIFS('5º Trim'!$Q$15:$Q$64,'5º Trim'!$C$15:$C$64,'Custos Totais Incorridos'!$F33)</f>
        <v>0</v>
      </c>
      <c r="M33" s="243">
        <f>+SUMIFS('6º Trim'!$Q$15:$Q$64,'6º Trim'!$C$15:$C$64,'Custos Totais Incorridos'!$F33)</f>
        <v>0</v>
      </c>
      <c r="N33" s="243">
        <f>+SUMIFS('7º Trim'!$Q$15:$Q$64,'7º Trim'!$C$15:$C$64,'Custos Totais Incorridos'!$F33)</f>
        <v>0</v>
      </c>
      <c r="O33" s="243">
        <f>+SUMIFS('8º Trim'!$Q$15:$Q$64,'8º Trim'!$C$15:$C$64,'Custos Totais Incorridos'!$F33)</f>
        <v>0</v>
      </c>
      <c r="P33" s="243">
        <f>+SUMIFS('9º Trim'!$Q$15:$Q$64,'9º Trim'!$C$15:$C$64,'Custos Totais Incorridos'!$F33)</f>
        <v>0</v>
      </c>
      <c r="Q33" s="243">
        <f>+SUMIFS('10ºTrim'!$Q$15:$Q$64,'10ºTrim'!$C$15:$C$64,'Custos Totais Incorridos'!$F33)</f>
        <v>0</v>
      </c>
      <c r="R33" s="243">
        <f>+SUMIFS('11ºTrim'!$Q$15:$Q$64,'11ºTrim'!$C$15:$C$64,'Custos Totais Incorridos'!$F33)</f>
        <v>0</v>
      </c>
      <c r="S33" s="243">
        <f t="shared" si="8"/>
        <v>0</v>
      </c>
      <c r="T33" s="244"/>
      <c r="U33" s="245">
        <f t="shared" si="5"/>
        <v>0</v>
      </c>
      <c r="V33" s="242"/>
      <c r="W33" s="176">
        <f>+Operação!I33</f>
        <v>0</v>
      </c>
      <c r="X33" s="85">
        <f t="shared" si="6"/>
        <v>0</v>
      </c>
      <c r="Y33" s="6"/>
    </row>
    <row r="34" spans="3:25">
      <c r="C34" s="6" t="str">
        <f>+IF(Operação!D34="","N","S")</f>
        <v>N</v>
      </c>
      <c r="D34" s="6"/>
      <c r="E34" s="44" t="str">
        <f t="shared" si="7"/>
        <v>a) Recursos humanos afetos ao projeto</v>
      </c>
      <c r="F34" s="45">
        <f>+Operação!D34</f>
        <v>0</v>
      </c>
      <c r="G34" s="46">
        <f>+Operação!F34</f>
        <v>0</v>
      </c>
      <c r="H34" s="243">
        <f>+SUMIFS('1º Trim'!$Q$15:$Q$64,'1º Trim'!$C$15:$C$64,'Custos Totais Incorridos'!$F34)</f>
        <v>0</v>
      </c>
      <c r="I34" s="243">
        <f>+SUMIFS('2º Trim'!$Q$15:$Q$64,'2º Trim'!$C$15:$C$64,'Custos Totais Incorridos'!$F34)</f>
        <v>0</v>
      </c>
      <c r="J34" s="243">
        <f>+SUMIFS('3º Trim'!$Q$15:$Q$64,'3º Trim'!$C$15:$C$64,'Custos Totais Incorridos'!$F34)</f>
        <v>0</v>
      </c>
      <c r="K34" s="243">
        <f>+SUMIFS('4º Trim'!$Q$15:$Q$64,'4º Trim'!$C$15:$C$64,'Custos Totais Incorridos'!$F34)</f>
        <v>0</v>
      </c>
      <c r="L34" s="243">
        <f>+SUMIFS('5º Trim'!$Q$15:$Q$64,'5º Trim'!$C$15:$C$64,'Custos Totais Incorridos'!$F34)</f>
        <v>0</v>
      </c>
      <c r="M34" s="243">
        <f>+SUMIFS('6º Trim'!$Q$15:$Q$64,'6º Trim'!$C$15:$C$64,'Custos Totais Incorridos'!$F34)</f>
        <v>0</v>
      </c>
      <c r="N34" s="243">
        <f>+SUMIFS('7º Trim'!$Q$15:$Q$64,'7º Trim'!$C$15:$C$64,'Custos Totais Incorridos'!$F34)</f>
        <v>0</v>
      </c>
      <c r="O34" s="243">
        <f>+SUMIFS('8º Trim'!$Q$15:$Q$64,'8º Trim'!$C$15:$C$64,'Custos Totais Incorridos'!$F34)</f>
        <v>0</v>
      </c>
      <c r="P34" s="243">
        <f>+SUMIFS('9º Trim'!$Q$15:$Q$64,'9º Trim'!$C$15:$C$64,'Custos Totais Incorridos'!$F34)</f>
        <v>0</v>
      </c>
      <c r="Q34" s="243">
        <f>+SUMIFS('10ºTrim'!$Q$15:$Q$64,'10ºTrim'!$C$15:$C$64,'Custos Totais Incorridos'!$F34)</f>
        <v>0</v>
      </c>
      <c r="R34" s="243">
        <f>+SUMIFS('11ºTrim'!$Q$15:$Q$64,'11ºTrim'!$C$15:$C$64,'Custos Totais Incorridos'!$F34)</f>
        <v>0</v>
      </c>
      <c r="S34" s="243">
        <f t="shared" si="8"/>
        <v>0</v>
      </c>
      <c r="T34" s="244"/>
      <c r="U34" s="245">
        <f t="shared" si="5"/>
        <v>0</v>
      </c>
      <c r="V34" s="242"/>
      <c r="W34" s="176">
        <f>+Operação!I34</f>
        <v>0</v>
      </c>
      <c r="X34" s="85">
        <f t="shared" si="6"/>
        <v>0</v>
      </c>
      <c r="Y34" s="6"/>
    </row>
    <row r="35" spans="3:25">
      <c r="C35" s="6" t="str">
        <f>+IF(Operação!D35="","N","S")</f>
        <v>N</v>
      </c>
      <c r="D35" s="6"/>
      <c r="E35" s="44" t="str">
        <f t="shared" si="7"/>
        <v>a) Recursos humanos afetos ao projeto</v>
      </c>
      <c r="F35" s="45">
        <f>+Operação!D35</f>
        <v>0</v>
      </c>
      <c r="G35" s="46">
        <f>+Operação!F35</f>
        <v>0</v>
      </c>
      <c r="H35" s="243">
        <f>+SUMIFS('1º Trim'!$Q$15:$Q$64,'1º Trim'!$C$15:$C$64,'Custos Totais Incorridos'!$F35)</f>
        <v>0</v>
      </c>
      <c r="I35" s="243">
        <f>+SUMIFS('2º Trim'!$Q$15:$Q$64,'2º Trim'!$C$15:$C$64,'Custos Totais Incorridos'!$F35)</f>
        <v>0</v>
      </c>
      <c r="J35" s="243">
        <f>+SUMIFS('3º Trim'!$Q$15:$Q$64,'3º Trim'!$C$15:$C$64,'Custos Totais Incorridos'!$F35)</f>
        <v>0</v>
      </c>
      <c r="K35" s="243">
        <f>+SUMIFS('4º Trim'!$Q$15:$Q$64,'4º Trim'!$C$15:$C$64,'Custos Totais Incorridos'!$F35)</f>
        <v>0</v>
      </c>
      <c r="L35" s="243">
        <f>+SUMIFS('5º Trim'!$Q$15:$Q$64,'5º Trim'!$C$15:$C$64,'Custos Totais Incorridos'!$F35)</f>
        <v>0</v>
      </c>
      <c r="M35" s="243">
        <f>+SUMIFS('6º Trim'!$Q$15:$Q$64,'6º Trim'!$C$15:$C$64,'Custos Totais Incorridos'!$F35)</f>
        <v>0</v>
      </c>
      <c r="N35" s="243">
        <f>+SUMIFS('7º Trim'!$Q$15:$Q$64,'7º Trim'!$C$15:$C$64,'Custos Totais Incorridos'!$F35)</f>
        <v>0</v>
      </c>
      <c r="O35" s="243">
        <f>+SUMIFS('8º Trim'!$Q$15:$Q$64,'8º Trim'!$C$15:$C$64,'Custos Totais Incorridos'!$F35)</f>
        <v>0</v>
      </c>
      <c r="P35" s="243">
        <f>+SUMIFS('9º Trim'!$Q$15:$Q$64,'9º Trim'!$C$15:$C$64,'Custos Totais Incorridos'!$F35)</f>
        <v>0</v>
      </c>
      <c r="Q35" s="243">
        <f>+SUMIFS('10ºTrim'!$Q$15:$Q$64,'10ºTrim'!$C$15:$C$64,'Custos Totais Incorridos'!$F35)</f>
        <v>0</v>
      </c>
      <c r="R35" s="243">
        <f>+SUMIFS('11ºTrim'!$Q$15:$Q$64,'11ºTrim'!$C$15:$C$64,'Custos Totais Incorridos'!$F35)</f>
        <v>0</v>
      </c>
      <c r="S35" s="243">
        <f t="shared" si="8"/>
        <v>0</v>
      </c>
      <c r="T35" s="244"/>
      <c r="U35" s="245">
        <f t="shared" si="5"/>
        <v>0</v>
      </c>
      <c r="V35" s="242"/>
      <c r="W35" s="176">
        <f>+Operação!I35</f>
        <v>0</v>
      </c>
      <c r="X35" s="85">
        <f t="shared" si="6"/>
        <v>0</v>
      </c>
      <c r="Y35" s="6"/>
    </row>
    <row r="36" spans="3:25" ht="25.5">
      <c r="C36" s="6" t="str">
        <f>+C20</f>
        <v>S</v>
      </c>
      <c r="D36" s="6"/>
      <c r="E36" s="78" t="s">
        <v>19</v>
      </c>
      <c r="F36" s="47">
        <f>+F20</f>
        <v>0</v>
      </c>
      <c r="G36" s="48">
        <f>+G20</f>
        <v>0</v>
      </c>
      <c r="H36" s="243">
        <f>+SUMIFS('1º Trim'!$Q$74:$Q$122,'1º Trim'!$C$74:$C$122,'Custos Totais Incorridos'!$F36)</f>
        <v>0</v>
      </c>
      <c r="I36" s="243">
        <f>+SUMIFS('2º Trim'!$Q$74:$Q$122,'2º Trim'!$C$74:$C$122,'Custos Totais Incorridos'!$F36)</f>
        <v>0</v>
      </c>
      <c r="J36" s="243">
        <f>+SUMIFS('3º Trim'!$Q$74:$Q$122,'3º Trim'!$C$74:$C$122,'Custos Totais Incorridos'!$F36)</f>
        <v>0</v>
      </c>
      <c r="K36" s="243">
        <f>+SUMIFS('4º Trim'!$Q$74:$Q$122,'4º Trim'!$C$74:$C$122,'Custos Totais Incorridos'!$F36)</f>
        <v>0</v>
      </c>
      <c r="L36" s="243">
        <f>+SUMIFS('5º Trim'!$Q$74:$Q$122,'5º Trim'!$C$74:$C$122,'Custos Totais Incorridos'!$F36)</f>
        <v>0</v>
      </c>
      <c r="M36" s="243">
        <f>+SUMIFS('6º Trim'!$Q$74:$Q$122,'6º Trim'!$C$74:$C$122,'Custos Totais Incorridos'!$F36)</f>
        <v>0</v>
      </c>
      <c r="N36" s="243">
        <f>+SUMIFS('7º Trim'!$Q$74:$Q$122,'7º Trim'!$C$74:$C$122,'Custos Totais Incorridos'!$F36)</f>
        <v>0</v>
      </c>
      <c r="O36" s="243">
        <f>+SUMIFS('8º Trim'!$Q$74:$Q$122,'8º Trim'!$C$74:$C$122,'Custos Totais Incorridos'!$F36)</f>
        <v>0</v>
      </c>
      <c r="P36" s="243">
        <f>+SUMIFS('9º Trim'!$Q$74:$Q$122,'9º Trim'!$C$74:$C$122,'Custos Totais Incorridos'!$F36)</f>
        <v>0</v>
      </c>
      <c r="Q36" s="243">
        <f>+SUMIFS('10ºTrim'!$Q$74:$Q$122,'10ºTrim'!$C$74:$C$122,'Custos Totais Incorridos'!$F36)</f>
        <v>0</v>
      </c>
      <c r="R36" s="243">
        <f>+SUMIFS('10ºTrim'!$Q$74:$Q$122,'10ºTrim'!$C$74:$C$122,'Custos Totais Incorridos'!$F36)</f>
        <v>0</v>
      </c>
      <c r="S36" s="243">
        <f t="shared" si="8"/>
        <v>0</v>
      </c>
      <c r="T36" s="244"/>
      <c r="U36" s="245">
        <f t="shared" si="5"/>
        <v>0</v>
      </c>
      <c r="V36" s="242"/>
      <c r="W36" s="176">
        <f>+W20</f>
        <v>0</v>
      </c>
      <c r="X36" s="85">
        <f t="shared" si="6"/>
        <v>0</v>
      </c>
      <c r="Y36" s="6"/>
    </row>
    <row r="37" spans="3:25">
      <c r="C37" s="6" t="str">
        <f t="shared" ref="C37:C100" si="9">+C21</f>
        <v>N</v>
      </c>
      <c r="D37" s="6"/>
      <c r="E37" s="44" t="s">
        <v>19</v>
      </c>
      <c r="F37" s="47">
        <f t="shared" ref="F37:G100" si="10">+F21</f>
        <v>0</v>
      </c>
      <c r="G37" s="48">
        <f t="shared" si="10"/>
        <v>0</v>
      </c>
      <c r="H37" s="243">
        <f>+SUMIFS('1º Trim'!$Q$74:$Q$122,'1º Trim'!$C$74:$C$122,'Custos Totais Incorridos'!$F37)</f>
        <v>0</v>
      </c>
      <c r="I37" s="243">
        <f>+SUMIFS('2º Trim'!$Q$74:$Q$122,'2º Trim'!$C$74:$C$122,'Custos Totais Incorridos'!$F37)</f>
        <v>0</v>
      </c>
      <c r="J37" s="243">
        <f>+SUMIFS('3º Trim'!$Q$74:$Q$122,'3º Trim'!$C$74:$C$122,'Custos Totais Incorridos'!$F37)</f>
        <v>0</v>
      </c>
      <c r="K37" s="243">
        <f>+SUMIFS('4º Trim'!$Q$74:$Q$122,'4º Trim'!$C$74:$C$122,'Custos Totais Incorridos'!$F37)</f>
        <v>0</v>
      </c>
      <c r="L37" s="243">
        <f>+SUMIFS('5º Trim'!$Q$74:$Q$122,'5º Trim'!$C$74:$C$122,'Custos Totais Incorridos'!$F37)</f>
        <v>0</v>
      </c>
      <c r="M37" s="243">
        <f>+SUMIFS('6º Trim'!$Q$74:$Q$122,'6º Trim'!$C$74:$C$122,'Custos Totais Incorridos'!$F37)</f>
        <v>0</v>
      </c>
      <c r="N37" s="243">
        <f>+SUMIFS('7º Trim'!$Q$74:$Q$122,'7º Trim'!$C$74:$C$122,'Custos Totais Incorridos'!$F37)</f>
        <v>0</v>
      </c>
      <c r="O37" s="243">
        <f>+SUMIFS('8º Trim'!$Q$74:$Q$122,'8º Trim'!$C$74:$C$122,'Custos Totais Incorridos'!$F37)</f>
        <v>0</v>
      </c>
      <c r="P37" s="243">
        <f>+SUMIFS('9º Trim'!$Q$74:$Q$122,'9º Trim'!$C$74:$C$122,'Custos Totais Incorridos'!$F37)</f>
        <v>0</v>
      </c>
      <c r="Q37" s="243">
        <f>+SUMIFS('10ºTrim'!$Q$74:$Q$122,'10ºTrim'!$C$74:$C$122,'Custos Totais Incorridos'!$F37)</f>
        <v>0</v>
      </c>
      <c r="R37" s="243">
        <f>+SUMIFS('11ºTrim'!$Q$74:$Q$122,'11ºTrim'!$C$74:$C$122,'Custos Totais Incorridos'!$F37)</f>
        <v>0</v>
      </c>
      <c r="S37" s="243">
        <f t="shared" si="8"/>
        <v>0</v>
      </c>
      <c r="T37" s="244"/>
      <c r="U37" s="245">
        <f t="shared" si="5"/>
        <v>0</v>
      </c>
      <c r="V37" s="242"/>
      <c r="W37" s="176">
        <f t="shared" ref="W37:W100" si="11">+W21</f>
        <v>0</v>
      </c>
      <c r="X37" s="85">
        <f t="shared" si="6"/>
        <v>0</v>
      </c>
      <c r="Y37" s="6"/>
    </row>
    <row r="38" spans="3:25">
      <c r="C38" s="6" t="str">
        <f t="shared" si="9"/>
        <v>N</v>
      </c>
      <c r="D38" s="6"/>
      <c r="E38" s="44" t="str">
        <f t="shared" ref="E38:E51" si="12">+E37</f>
        <v>b) Aquisição de instrumentos e equipamento científico e técnico</v>
      </c>
      <c r="F38" s="47">
        <f t="shared" si="10"/>
        <v>0</v>
      </c>
      <c r="G38" s="48">
        <f t="shared" si="10"/>
        <v>0</v>
      </c>
      <c r="H38" s="243">
        <f>+SUMIFS('1º Trim'!$Q$74:$Q$122,'1º Trim'!$C$74:$C$122,'Custos Totais Incorridos'!$F38)</f>
        <v>0</v>
      </c>
      <c r="I38" s="243">
        <f>+SUMIFS('2º Trim'!$Q$74:$Q$122,'2º Trim'!$C$74:$C$122,'Custos Totais Incorridos'!$F38)</f>
        <v>0</v>
      </c>
      <c r="J38" s="243">
        <f>+SUMIFS('3º Trim'!$Q$74:$Q$122,'3º Trim'!$C$74:$C$122,'Custos Totais Incorridos'!$F38)</f>
        <v>0</v>
      </c>
      <c r="K38" s="243">
        <f>+SUMIFS('4º Trim'!$Q$74:$Q$122,'4º Trim'!$C$74:$C$122,'Custos Totais Incorridos'!$F38)</f>
        <v>0</v>
      </c>
      <c r="L38" s="243">
        <f>+SUMIFS('5º Trim'!$Q$74:$Q$122,'5º Trim'!$C$74:$C$122,'Custos Totais Incorridos'!$F38)</f>
        <v>0</v>
      </c>
      <c r="M38" s="243">
        <f>+SUMIFS('6º Trim'!$Q$74:$Q$122,'6º Trim'!$C$74:$C$122,'Custos Totais Incorridos'!$F38)</f>
        <v>0</v>
      </c>
      <c r="N38" s="243">
        <f>+SUMIFS('7º Trim'!$Q$74:$Q$122,'7º Trim'!$C$74:$C$122,'Custos Totais Incorridos'!$F38)</f>
        <v>0</v>
      </c>
      <c r="O38" s="243">
        <f>+SUMIFS('8º Trim'!$Q$74:$Q$122,'8º Trim'!$C$74:$C$122,'Custos Totais Incorridos'!$F38)</f>
        <v>0</v>
      </c>
      <c r="P38" s="243">
        <f>+SUMIFS('9º Trim'!$Q$74:$Q$122,'9º Trim'!$C$74:$C$122,'Custos Totais Incorridos'!$F38)</f>
        <v>0</v>
      </c>
      <c r="Q38" s="243">
        <f>+SUMIFS('10ºTrim'!$Q$74:$Q$122,'10ºTrim'!$C$74:$C$122,'Custos Totais Incorridos'!$F38)</f>
        <v>0</v>
      </c>
      <c r="R38" s="243">
        <f>+SUMIFS('11ºTrim'!$Q$74:$Q$122,'11ºTrim'!$C$74:$C$122,'Custos Totais Incorridos'!$F38)</f>
        <v>0</v>
      </c>
      <c r="S38" s="243">
        <f t="shared" si="8"/>
        <v>0</v>
      </c>
      <c r="T38" s="244"/>
      <c r="U38" s="245">
        <f t="shared" si="5"/>
        <v>0</v>
      </c>
      <c r="V38" s="242"/>
      <c r="W38" s="176">
        <f t="shared" si="11"/>
        <v>0</v>
      </c>
      <c r="X38" s="85">
        <f t="shared" si="6"/>
        <v>0</v>
      </c>
      <c r="Y38" s="6"/>
    </row>
    <row r="39" spans="3:25">
      <c r="C39" s="6" t="str">
        <f t="shared" si="9"/>
        <v>N</v>
      </c>
      <c r="D39" s="6"/>
      <c r="E39" s="44" t="str">
        <f t="shared" si="12"/>
        <v>b) Aquisição de instrumentos e equipamento científico e técnico</v>
      </c>
      <c r="F39" s="47">
        <f t="shared" si="10"/>
        <v>0</v>
      </c>
      <c r="G39" s="48">
        <f t="shared" si="10"/>
        <v>0</v>
      </c>
      <c r="H39" s="243">
        <f>+SUMIFS('1º Trim'!$Q$74:$Q$122,'1º Trim'!$C$74:$C$122,'Custos Totais Incorridos'!$F39)</f>
        <v>0</v>
      </c>
      <c r="I39" s="243">
        <f>+SUMIFS('2º Trim'!$Q$74:$Q$122,'2º Trim'!$C$74:$C$122,'Custos Totais Incorridos'!$F39)</f>
        <v>0</v>
      </c>
      <c r="J39" s="243">
        <f>+SUMIFS('3º Trim'!$Q$74:$Q$122,'3º Trim'!$C$74:$C$122,'Custos Totais Incorridos'!$F39)</f>
        <v>0</v>
      </c>
      <c r="K39" s="243">
        <f>+SUMIFS('4º Trim'!$Q$74:$Q$122,'4º Trim'!$C$74:$C$122,'Custos Totais Incorridos'!$F39)</f>
        <v>0</v>
      </c>
      <c r="L39" s="243">
        <f>+SUMIFS('5º Trim'!$Q$74:$Q$122,'5º Trim'!$C$74:$C$122,'Custos Totais Incorridos'!$F39)</f>
        <v>0</v>
      </c>
      <c r="M39" s="243">
        <f>+SUMIFS('6º Trim'!$Q$74:$Q$122,'6º Trim'!$C$74:$C$122,'Custos Totais Incorridos'!$F39)</f>
        <v>0</v>
      </c>
      <c r="N39" s="243">
        <f>+SUMIFS('7º Trim'!$Q$74:$Q$122,'7º Trim'!$C$74:$C$122,'Custos Totais Incorridos'!$F39)</f>
        <v>0</v>
      </c>
      <c r="O39" s="243">
        <f>+SUMIFS('8º Trim'!$Q$74:$Q$122,'8º Trim'!$C$74:$C$122,'Custos Totais Incorridos'!$F39)</f>
        <v>0</v>
      </c>
      <c r="P39" s="243">
        <f>+SUMIFS('9º Trim'!$Q$74:$Q$122,'9º Trim'!$C$74:$C$122,'Custos Totais Incorridos'!$F39)</f>
        <v>0</v>
      </c>
      <c r="Q39" s="243">
        <f>+SUMIFS('10ºTrim'!$Q$74:$Q$122,'10ºTrim'!$C$74:$C$122,'Custos Totais Incorridos'!$F39)</f>
        <v>0</v>
      </c>
      <c r="R39" s="243">
        <f>+SUMIFS('11ºTrim'!$Q$74:$Q$122,'11ºTrim'!$C$74:$C$122,'Custos Totais Incorridos'!$F39)</f>
        <v>0</v>
      </c>
      <c r="S39" s="243">
        <f t="shared" si="8"/>
        <v>0</v>
      </c>
      <c r="T39" s="244"/>
      <c r="U39" s="245">
        <f t="shared" si="5"/>
        <v>0</v>
      </c>
      <c r="V39" s="242"/>
      <c r="W39" s="176">
        <f t="shared" si="11"/>
        <v>0</v>
      </c>
      <c r="X39" s="85">
        <f t="shared" si="6"/>
        <v>0</v>
      </c>
      <c r="Y39" s="6"/>
    </row>
    <row r="40" spans="3:25">
      <c r="C40" s="6" t="str">
        <f t="shared" si="9"/>
        <v>N</v>
      </c>
      <c r="D40" s="6"/>
      <c r="E40" s="44" t="str">
        <f t="shared" si="12"/>
        <v>b) Aquisição de instrumentos e equipamento científico e técnico</v>
      </c>
      <c r="F40" s="47">
        <f t="shared" si="10"/>
        <v>0</v>
      </c>
      <c r="G40" s="48">
        <f t="shared" si="10"/>
        <v>0</v>
      </c>
      <c r="H40" s="243">
        <f>+SUMIFS('1º Trim'!$Q$74:$Q$122,'1º Trim'!$C$74:$C$122,'Custos Totais Incorridos'!$F40)</f>
        <v>0</v>
      </c>
      <c r="I40" s="243">
        <f>+SUMIFS('2º Trim'!$Q$74:$Q$122,'2º Trim'!$C$74:$C$122,'Custos Totais Incorridos'!$F40)</f>
        <v>0</v>
      </c>
      <c r="J40" s="243">
        <f>+SUMIFS('3º Trim'!$Q$74:$Q$122,'3º Trim'!$C$74:$C$122,'Custos Totais Incorridos'!$F40)</f>
        <v>0</v>
      </c>
      <c r="K40" s="243">
        <f>+SUMIFS('4º Trim'!$Q$74:$Q$122,'4º Trim'!$C$74:$C$122,'Custos Totais Incorridos'!$F40)</f>
        <v>0</v>
      </c>
      <c r="L40" s="243">
        <f>+SUMIFS('5º Trim'!$Q$74:$Q$122,'5º Trim'!$C$74:$C$122,'Custos Totais Incorridos'!$F40)</f>
        <v>0</v>
      </c>
      <c r="M40" s="243">
        <f>+SUMIFS('6º Trim'!$Q$74:$Q$122,'6º Trim'!$C$74:$C$122,'Custos Totais Incorridos'!$F40)</f>
        <v>0</v>
      </c>
      <c r="N40" s="243">
        <f>+SUMIFS('7º Trim'!$Q$74:$Q$122,'7º Trim'!$C$74:$C$122,'Custos Totais Incorridos'!$F40)</f>
        <v>0</v>
      </c>
      <c r="O40" s="243">
        <f>+SUMIFS('8º Trim'!$Q$74:$Q$122,'8º Trim'!$C$74:$C$122,'Custos Totais Incorridos'!$F40)</f>
        <v>0</v>
      </c>
      <c r="P40" s="243">
        <f>+SUMIFS('9º Trim'!$Q$74:$Q$122,'9º Trim'!$C$74:$C$122,'Custos Totais Incorridos'!$F40)</f>
        <v>0</v>
      </c>
      <c r="Q40" s="243">
        <f>+SUMIFS('10ºTrim'!$Q$74:$Q$122,'10ºTrim'!$C$74:$C$122,'Custos Totais Incorridos'!$F40)</f>
        <v>0</v>
      </c>
      <c r="R40" s="243">
        <f>+SUMIFS('11ºTrim'!$Q$74:$Q$122,'11ºTrim'!$C$74:$C$122,'Custos Totais Incorridos'!$F40)</f>
        <v>0</v>
      </c>
      <c r="S40" s="243">
        <f t="shared" si="8"/>
        <v>0</v>
      </c>
      <c r="T40" s="244"/>
      <c r="U40" s="245">
        <f t="shared" si="5"/>
        <v>0</v>
      </c>
      <c r="V40" s="242"/>
      <c r="W40" s="176">
        <f t="shared" si="11"/>
        <v>0</v>
      </c>
      <c r="X40" s="85">
        <f t="shared" si="6"/>
        <v>0</v>
      </c>
      <c r="Y40" s="6"/>
    </row>
    <row r="41" spans="3:25">
      <c r="C41" s="6" t="str">
        <f t="shared" si="9"/>
        <v>N</v>
      </c>
      <c r="D41" s="6"/>
      <c r="E41" s="44" t="str">
        <f t="shared" si="12"/>
        <v>b) Aquisição de instrumentos e equipamento científico e técnico</v>
      </c>
      <c r="F41" s="47">
        <f t="shared" si="10"/>
        <v>0</v>
      </c>
      <c r="G41" s="48">
        <f t="shared" si="10"/>
        <v>0</v>
      </c>
      <c r="H41" s="243">
        <f>+SUMIFS('1º Trim'!$Q$74:$Q$122,'1º Trim'!$C$74:$C$122,'Custos Totais Incorridos'!$F41)</f>
        <v>0</v>
      </c>
      <c r="I41" s="243">
        <f>+SUMIFS('2º Trim'!$Q$74:$Q$122,'2º Trim'!$C$74:$C$122,'Custos Totais Incorridos'!$F41)</f>
        <v>0</v>
      </c>
      <c r="J41" s="243">
        <f>+SUMIFS('3º Trim'!$Q$74:$Q$122,'3º Trim'!$C$74:$C$122,'Custos Totais Incorridos'!$F41)</f>
        <v>0</v>
      </c>
      <c r="K41" s="243">
        <f>+SUMIFS('4º Trim'!$Q$74:$Q$122,'4º Trim'!$C$74:$C$122,'Custos Totais Incorridos'!$F41)</f>
        <v>0</v>
      </c>
      <c r="L41" s="243">
        <f>+SUMIFS('5º Trim'!$Q$74:$Q$122,'5º Trim'!$C$74:$C$122,'Custos Totais Incorridos'!$F41)</f>
        <v>0</v>
      </c>
      <c r="M41" s="243">
        <f>+SUMIFS('6º Trim'!$Q$74:$Q$122,'6º Trim'!$C$74:$C$122,'Custos Totais Incorridos'!$F41)</f>
        <v>0</v>
      </c>
      <c r="N41" s="243">
        <f>+SUMIFS('7º Trim'!$Q$74:$Q$122,'7º Trim'!$C$74:$C$122,'Custos Totais Incorridos'!$F41)</f>
        <v>0</v>
      </c>
      <c r="O41" s="243">
        <f>+SUMIFS('8º Trim'!$Q$74:$Q$122,'8º Trim'!$C$74:$C$122,'Custos Totais Incorridos'!$F41)</f>
        <v>0</v>
      </c>
      <c r="P41" s="243">
        <f>+SUMIFS('9º Trim'!$Q$74:$Q$122,'9º Trim'!$C$74:$C$122,'Custos Totais Incorridos'!$F41)</f>
        <v>0</v>
      </c>
      <c r="Q41" s="243">
        <f>+SUMIFS('10ºTrim'!$Q$74:$Q$122,'10ºTrim'!$C$74:$C$122,'Custos Totais Incorridos'!$F41)</f>
        <v>0</v>
      </c>
      <c r="R41" s="243">
        <f>+SUMIFS('11ºTrim'!$Q$74:$Q$122,'11ºTrim'!$C$74:$C$122,'Custos Totais Incorridos'!$F41)</f>
        <v>0</v>
      </c>
      <c r="S41" s="243">
        <f t="shared" si="8"/>
        <v>0</v>
      </c>
      <c r="T41" s="244"/>
      <c r="U41" s="245">
        <f t="shared" si="5"/>
        <v>0</v>
      </c>
      <c r="V41" s="242"/>
      <c r="W41" s="176">
        <f t="shared" si="11"/>
        <v>0</v>
      </c>
      <c r="X41" s="85">
        <f t="shared" si="6"/>
        <v>0</v>
      </c>
      <c r="Y41" s="6"/>
    </row>
    <row r="42" spans="3:25">
      <c r="C42" s="6" t="str">
        <f t="shared" si="9"/>
        <v>N</v>
      </c>
      <c r="D42" s="6"/>
      <c r="E42" s="44" t="str">
        <f t="shared" si="12"/>
        <v>b) Aquisição de instrumentos e equipamento científico e técnico</v>
      </c>
      <c r="F42" s="47">
        <f t="shared" si="10"/>
        <v>0</v>
      </c>
      <c r="G42" s="48">
        <f t="shared" si="10"/>
        <v>0</v>
      </c>
      <c r="H42" s="243">
        <f>+SUMIFS('1º Trim'!$Q$74:$Q$122,'1º Trim'!$C$74:$C$122,'Custos Totais Incorridos'!$F42)</f>
        <v>0</v>
      </c>
      <c r="I42" s="243">
        <f>+SUMIFS('2º Trim'!$Q$74:$Q$122,'2º Trim'!$C$74:$C$122,'Custos Totais Incorridos'!$F42)</f>
        <v>0</v>
      </c>
      <c r="J42" s="243">
        <f>+SUMIFS('3º Trim'!$Q$74:$Q$122,'3º Trim'!$C$74:$C$122,'Custos Totais Incorridos'!$F42)</f>
        <v>0</v>
      </c>
      <c r="K42" s="243">
        <f>+SUMIFS('4º Trim'!$Q$74:$Q$122,'4º Trim'!$C$74:$C$122,'Custos Totais Incorridos'!$F42)</f>
        <v>0</v>
      </c>
      <c r="L42" s="243">
        <f>+SUMIFS('5º Trim'!$Q$74:$Q$122,'5º Trim'!$C$74:$C$122,'Custos Totais Incorridos'!$F42)</f>
        <v>0</v>
      </c>
      <c r="M42" s="243">
        <f>+SUMIFS('6º Trim'!$Q$74:$Q$122,'6º Trim'!$C$74:$C$122,'Custos Totais Incorridos'!$F42)</f>
        <v>0</v>
      </c>
      <c r="N42" s="243">
        <f>+SUMIFS('7º Trim'!$Q$74:$Q$122,'7º Trim'!$C$74:$C$122,'Custos Totais Incorridos'!$F42)</f>
        <v>0</v>
      </c>
      <c r="O42" s="243">
        <f>+SUMIFS('8º Trim'!$Q$74:$Q$122,'8º Trim'!$C$74:$C$122,'Custos Totais Incorridos'!$F42)</f>
        <v>0</v>
      </c>
      <c r="P42" s="243">
        <f>+SUMIFS('9º Trim'!$Q$74:$Q$122,'9º Trim'!$C$74:$C$122,'Custos Totais Incorridos'!$F42)</f>
        <v>0</v>
      </c>
      <c r="Q42" s="243">
        <f>+SUMIFS('10ºTrim'!$Q$74:$Q$122,'10ºTrim'!$C$74:$C$122,'Custos Totais Incorridos'!$F42)</f>
        <v>0</v>
      </c>
      <c r="R42" s="243">
        <f>+SUMIFS('11ºTrim'!$Q$74:$Q$122,'11ºTrim'!$C$74:$C$122,'Custos Totais Incorridos'!$F42)</f>
        <v>0</v>
      </c>
      <c r="S42" s="243">
        <f t="shared" si="8"/>
        <v>0</v>
      </c>
      <c r="T42" s="244"/>
      <c r="U42" s="245">
        <f t="shared" si="5"/>
        <v>0</v>
      </c>
      <c r="V42" s="242"/>
      <c r="W42" s="176">
        <f t="shared" si="11"/>
        <v>0</v>
      </c>
      <c r="X42" s="85">
        <f t="shared" si="6"/>
        <v>0</v>
      </c>
      <c r="Y42" s="6"/>
    </row>
    <row r="43" spans="3:25">
      <c r="C43" s="6" t="str">
        <f t="shared" si="9"/>
        <v>N</v>
      </c>
      <c r="D43" s="6"/>
      <c r="E43" s="44" t="str">
        <f t="shared" si="12"/>
        <v>b) Aquisição de instrumentos e equipamento científico e técnico</v>
      </c>
      <c r="F43" s="47">
        <f t="shared" si="10"/>
        <v>0</v>
      </c>
      <c r="G43" s="48">
        <f t="shared" si="10"/>
        <v>0</v>
      </c>
      <c r="H43" s="243">
        <f>+SUMIFS('1º Trim'!$Q$74:$Q$122,'1º Trim'!$C$74:$C$122,'Custos Totais Incorridos'!$F43)</f>
        <v>0</v>
      </c>
      <c r="I43" s="243">
        <f>+SUMIFS('2º Trim'!$Q$74:$Q$122,'2º Trim'!$C$74:$C$122,'Custos Totais Incorridos'!$F43)</f>
        <v>0</v>
      </c>
      <c r="J43" s="243">
        <f>+SUMIFS('3º Trim'!$Q$74:$Q$122,'3º Trim'!$C$74:$C$122,'Custos Totais Incorridos'!$F43)</f>
        <v>0</v>
      </c>
      <c r="K43" s="243">
        <f>+SUMIFS('4º Trim'!$Q$74:$Q$122,'4º Trim'!$C$74:$C$122,'Custos Totais Incorridos'!$F43)</f>
        <v>0</v>
      </c>
      <c r="L43" s="243">
        <f>+SUMIFS('5º Trim'!$Q$74:$Q$122,'5º Trim'!$C$74:$C$122,'Custos Totais Incorridos'!$F43)</f>
        <v>0</v>
      </c>
      <c r="M43" s="243">
        <f>+SUMIFS('6º Trim'!$Q$74:$Q$122,'6º Trim'!$C$74:$C$122,'Custos Totais Incorridos'!$F43)</f>
        <v>0</v>
      </c>
      <c r="N43" s="243">
        <f>+SUMIFS('7º Trim'!$Q$74:$Q$122,'7º Trim'!$C$74:$C$122,'Custos Totais Incorridos'!$F43)</f>
        <v>0</v>
      </c>
      <c r="O43" s="243">
        <f>+SUMIFS('8º Trim'!$Q$74:$Q$122,'8º Trim'!$C$74:$C$122,'Custos Totais Incorridos'!$F43)</f>
        <v>0</v>
      </c>
      <c r="P43" s="243">
        <f>+SUMIFS('9º Trim'!$Q$74:$Q$122,'9º Trim'!$C$74:$C$122,'Custos Totais Incorridos'!$F43)</f>
        <v>0</v>
      </c>
      <c r="Q43" s="243">
        <f>+SUMIFS('10ºTrim'!$Q$74:$Q$122,'10ºTrim'!$C$74:$C$122,'Custos Totais Incorridos'!$F43)</f>
        <v>0</v>
      </c>
      <c r="R43" s="243">
        <f>+SUMIFS('11ºTrim'!$Q$74:$Q$122,'11ºTrim'!$C$74:$C$122,'Custos Totais Incorridos'!$F43)</f>
        <v>0</v>
      </c>
      <c r="S43" s="243">
        <f t="shared" si="8"/>
        <v>0</v>
      </c>
      <c r="T43" s="244"/>
      <c r="U43" s="245">
        <f t="shared" si="5"/>
        <v>0</v>
      </c>
      <c r="V43" s="242"/>
      <c r="W43" s="176">
        <f t="shared" si="11"/>
        <v>0</v>
      </c>
      <c r="X43" s="85">
        <f t="shared" si="6"/>
        <v>0</v>
      </c>
      <c r="Y43" s="6"/>
    </row>
    <row r="44" spans="3:25">
      <c r="C44" s="6" t="str">
        <f t="shared" si="9"/>
        <v>N</v>
      </c>
      <c r="D44" s="6"/>
      <c r="E44" s="44" t="str">
        <f t="shared" si="12"/>
        <v>b) Aquisição de instrumentos e equipamento científico e técnico</v>
      </c>
      <c r="F44" s="47">
        <f t="shared" si="10"/>
        <v>0</v>
      </c>
      <c r="G44" s="48">
        <f t="shared" si="10"/>
        <v>0</v>
      </c>
      <c r="H44" s="243">
        <f>+SUMIFS('1º Trim'!$Q$74:$Q$122,'1º Trim'!$C$74:$C$122,'Custos Totais Incorridos'!$F44)</f>
        <v>0</v>
      </c>
      <c r="I44" s="243">
        <f>+SUMIFS('2º Trim'!$Q$74:$Q$122,'2º Trim'!$C$74:$C$122,'Custos Totais Incorridos'!$F44)</f>
        <v>0</v>
      </c>
      <c r="J44" s="243">
        <f>+SUMIFS('3º Trim'!$Q$74:$Q$122,'3º Trim'!$C$74:$C$122,'Custos Totais Incorridos'!$F44)</f>
        <v>0</v>
      </c>
      <c r="K44" s="243">
        <f>+SUMIFS('4º Trim'!$Q$74:$Q$122,'4º Trim'!$C$74:$C$122,'Custos Totais Incorridos'!$F44)</f>
        <v>0</v>
      </c>
      <c r="L44" s="243">
        <f>+SUMIFS('5º Trim'!$Q$74:$Q$122,'5º Trim'!$C$74:$C$122,'Custos Totais Incorridos'!$F44)</f>
        <v>0</v>
      </c>
      <c r="M44" s="243">
        <f>+SUMIFS('6º Trim'!$Q$74:$Q$122,'6º Trim'!$C$74:$C$122,'Custos Totais Incorridos'!$F44)</f>
        <v>0</v>
      </c>
      <c r="N44" s="243">
        <f>+SUMIFS('7º Trim'!$Q$74:$Q$122,'7º Trim'!$C$74:$C$122,'Custos Totais Incorridos'!$F44)</f>
        <v>0</v>
      </c>
      <c r="O44" s="243">
        <f>+SUMIFS('8º Trim'!$Q$74:$Q$122,'8º Trim'!$C$74:$C$122,'Custos Totais Incorridos'!$F44)</f>
        <v>0</v>
      </c>
      <c r="P44" s="243">
        <f>+SUMIFS('9º Trim'!$Q$74:$Q$122,'9º Trim'!$C$74:$C$122,'Custos Totais Incorridos'!$F44)</f>
        <v>0</v>
      </c>
      <c r="Q44" s="243">
        <f>+SUMIFS('10ºTrim'!$Q$74:$Q$122,'10ºTrim'!$C$74:$C$122,'Custos Totais Incorridos'!$F44)</f>
        <v>0</v>
      </c>
      <c r="R44" s="243">
        <f>+SUMIFS('11ºTrim'!$Q$74:$Q$122,'11ºTrim'!$C$74:$C$122,'Custos Totais Incorridos'!$F44)</f>
        <v>0</v>
      </c>
      <c r="S44" s="243">
        <f t="shared" si="8"/>
        <v>0</v>
      </c>
      <c r="T44" s="244"/>
      <c r="U44" s="245">
        <f t="shared" si="5"/>
        <v>0</v>
      </c>
      <c r="V44" s="242"/>
      <c r="W44" s="176">
        <f t="shared" si="11"/>
        <v>0</v>
      </c>
      <c r="X44" s="85">
        <f t="shared" si="6"/>
        <v>0</v>
      </c>
      <c r="Y44" s="6"/>
    </row>
    <row r="45" spans="3:25">
      <c r="C45" s="6" t="str">
        <f t="shared" si="9"/>
        <v>N</v>
      </c>
      <c r="D45" s="6"/>
      <c r="E45" s="44" t="str">
        <f t="shared" si="12"/>
        <v>b) Aquisição de instrumentos e equipamento científico e técnico</v>
      </c>
      <c r="F45" s="47">
        <f t="shared" si="10"/>
        <v>0</v>
      </c>
      <c r="G45" s="48">
        <f t="shared" si="10"/>
        <v>0</v>
      </c>
      <c r="H45" s="243">
        <f>+SUMIFS('1º Trim'!$Q$74:$Q$122,'1º Trim'!$C$74:$C$122,'Custos Totais Incorridos'!$F45)</f>
        <v>0</v>
      </c>
      <c r="I45" s="243">
        <f>+SUMIFS('2º Trim'!$Q$74:$Q$122,'2º Trim'!$C$74:$C$122,'Custos Totais Incorridos'!$F45)</f>
        <v>0</v>
      </c>
      <c r="J45" s="243">
        <f>+SUMIFS('3º Trim'!$Q$74:$Q$122,'3º Trim'!$C$74:$C$122,'Custos Totais Incorridos'!$F45)</f>
        <v>0</v>
      </c>
      <c r="K45" s="243">
        <f>+SUMIFS('4º Trim'!$Q$74:$Q$122,'4º Trim'!$C$74:$C$122,'Custos Totais Incorridos'!$F45)</f>
        <v>0</v>
      </c>
      <c r="L45" s="243">
        <f>+SUMIFS('5º Trim'!$Q$74:$Q$122,'5º Trim'!$C$74:$C$122,'Custos Totais Incorridos'!$F45)</f>
        <v>0</v>
      </c>
      <c r="M45" s="243">
        <f>+SUMIFS('6º Trim'!$Q$74:$Q$122,'6º Trim'!$C$74:$C$122,'Custos Totais Incorridos'!$F45)</f>
        <v>0</v>
      </c>
      <c r="N45" s="243">
        <f>+SUMIFS('7º Trim'!$Q$74:$Q$122,'7º Trim'!$C$74:$C$122,'Custos Totais Incorridos'!$F45)</f>
        <v>0</v>
      </c>
      <c r="O45" s="243">
        <f>+SUMIFS('8º Trim'!$Q$74:$Q$122,'8º Trim'!$C$74:$C$122,'Custos Totais Incorridos'!$F45)</f>
        <v>0</v>
      </c>
      <c r="P45" s="243">
        <f>+SUMIFS('9º Trim'!$Q$74:$Q$122,'9º Trim'!$C$74:$C$122,'Custos Totais Incorridos'!$F45)</f>
        <v>0</v>
      </c>
      <c r="Q45" s="243">
        <f>+SUMIFS('10ºTrim'!$Q$74:$Q$122,'10ºTrim'!$C$74:$C$122,'Custos Totais Incorridos'!$F45)</f>
        <v>0</v>
      </c>
      <c r="R45" s="243">
        <f>+SUMIFS('11ºTrim'!$Q$74:$Q$122,'11ºTrim'!$C$74:$C$122,'Custos Totais Incorridos'!$F45)</f>
        <v>0</v>
      </c>
      <c r="S45" s="243">
        <f t="shared" si="8"/>
        <v>0</v>
      </c>
      <c r="T45" s="244"/>
      <c r="U45" s="245">
        <f t="shared" si="5"/>
        <v>0</v>
      </c>
      <c r="V45" s="242"/>
      <c r="W45" s="176">
        <f t="shared" si="11"/>
        <v>0</v>
      </c>
      <c r="X45" s="85">
        <f t="shared" si="6"/>
        <v>0</v>
      </c>
      <c r="Y45" s="6"/>
    </row>
    <row r="46" spans="3:25">
      <c r="C46" s="6" t="str">
        <f t="shared" si="9"/>
        <v>N</v>
      </c>
      <c r="D46" s="6"/>
      <c r="E46" s="44" t="str">
        <f t="shared" si="12"/>
        <v>b) Aquisição de instrumentos e equipamento científico e técnico</v>
      </c>
      <c r="F46" s="47">
        <f t="shared" si="10"/>
        <v>0</v>
      </c>
      <c r="G46" s="48">
        <f t="shared" si="10"/>
        <v>0</v>
      </c>
      <c r="H46" s="243">
        <f>+SUMIFS('1º Trim'!$Q$74:$Q$122,'1º Trim'!$C$74:$C$122,'Custos Totais Incorridos'!$F46)</f>
        <v>0</v>
      </c>
      <c r="I46" s="243">
        <f>+SUMIFS('2º Trim'!$Q$74:$Q$122,'2º Trim'!$C$74:$C$122,'Custos Totais Incorridos'!$F46)</f>
        <v>0</v>
      </c>
      <c r="J46" s="243">
        <f>+SUMIFS('3º Trim'!$Q$74:$Q$122,'3º Trim'!$C$74:$C$122,'Custos Totais Incorridos'!$F46)</f>
        <v>0</v>
      </c>
      <c r="K46" s="243">
        <f>+SUMIFS('4º Trim'!$Q$74:$Q$122,'4º Trim'!$C$74:$C$122,'Custos Totais Incorridos'!$F46)</f>
        <v>0</v>
      </c>
      <c r="L46" s="243">
        <f>+SUMIFS('5º Trim'!$Q$74:$Q$122,'5º Trim'!$C$74:$C$122,'Custos Totais Incorridos'!$F46)</f>
        <v>0</v>
      </c>
      <c r="M46" s="243">
        <f>+SUMIFS('6º Trim'!$Q$74:$Q$122,'6º Trim'!$C$74:$C$122,'Custos Totais Incorridos'!$F46)</f>
        <v>0</v>
      </c>
      <c r="N46" s="243">
        <f>+SUMIFS('7º Trim'!$Q$74:$Q$122,'7º Trim'!$C$74:$C$122,'Custos Totais Incorridos'!$F46)</f>
        <v>0</v>
      </c>
      <c r="O46" s="243">
        <f>+SUMIFS('8º Trim'!$Q$74:$Q$122,'8º Trim'!$C$74:$C$122,'Custos Totais Incorridos'!$F46)</f>
        <v>0</v>
      </c>
      <c r="P46" s="243">
        <f>+SUMIFS('9º Trim'!$Q$74:$Q$122,'9º Trim'!$C$74:$C$122,'Custos Totais Incorridos'!$F46)</f>
        <v>0</v>
      </c>
      <c r="Q46" s="243">
        <f>+SUMIFS('10ºTrim'!$Q$74:$Q$122,'10ºTrim'!$C$74:$C$122,'Custos Totais Incorridos'!$F46)</f>
        <v>0</v>
      </c>
      <c r="R46" s="243">
        <f>+SUMIFS('11ºTrim'!$Q$74:$Q$122,'11ºTrim'!$C$74:$C$122,'Custos Totais Incorridos'!$F46)</f>
        <v>0</v>
      </c>
      <c r="S46" s="243">
        <f t="shared" si="8"/>
        <v>0</v>
      </c>
      <c r="T46" s="244"/>
      <c r="U46" s="245">
        <f t="shared" si="5"/>
        <v>0</v>
      </c>
      <c r="V46" s="242"/>
      <c r="W46" s="176">
        <f t="shared" si="11"/>
        <v>0</v>
      </c>
      <c r="X46" s="85">
        <f t="shared" si="6"/>
        <v>0</v>
      </c>
      <c r="Y46" s="6"/>
    </row>
    <row r="47" spans="3:25">
      <c r="C47" s="6" t="str">
        <f t="shared" si="9"/>
        <v>N</v>
      </c>
      <c r="D47" s="6"/>
      <c r="E47" s="44" t="str">
        <f t="shared" si="12"/>
        <v>b) Aquisição de instrumentos e equipamento científico e técnico</v>
      </c>
      <c r="F47" s="47">
        <f t="shared" si="10"/>
        <v>0</v>
      </c>
      <c r="G47" s="48">
        <f t="shared" si="10"/>
        <v>0</v>
      </c>
      <c r="H47" s="243">
        <f>+SUMIFS('1º Trim'!$Q$74:$Q$122,'1º Trim'!$C$74:$C$122,'Custos Totais Incorridos'!$F47)</f>
        <v>0</v>
      </c>
      <c r="I47" s="243">
        <f>+SUMIFS('2º Trim'!$Q$74:$Q$122,'2º Trim'!$C$74:$C$122,'Custos Totais Incorridos'!$F47)</f>
        <v>0</v>
      </c>
      <c r="J47" s="243">
        <f>+SUMIFS('3º Trim'!$Q$74:$Q$122,'3º Trim'!$C$74:$C$122,'Custos Totais Incorridos'!$F47)</f>
        <v>0</v>
      </c>
      <c r="K47" s="243">
        <f>+SUMIFS('4º Trim'!$Q$74:$Q$122,'4º Trim'!$C$74:$C$122,'Custos Totais Incorridos'!$F47)</f>
        <v>0</v>
      </c>
      <c r="L47" s="243">
        <f>+SUMIFS('5º Trim'!$Q$74:$Q$122,'5º Trim'!$C$74:$C$122,'Custos Totais Incorridos'!$F47)</f>
        <v>0</v>
      </c>
      <c r="M47" s="243">
        <f>+SUMIFS('6º Trim'!$Q$74:$Q$122,'6º Trim'!$C$74:$C$122,'Custos Totais Incorridos'!$F47)</f>
        <v>0</v>
      </c>
      <c r="N47" s="243">
        <f>+SUMIFS('7º Trim'!$Q$74:$Q$122,'7º Trim'!$C$74:$C$122,'Custos Totais Incorridos'!$F47)</f>
        <v>0</v>
      </c>
      <c r="O47" s="243">
        <f>+SUMIFS('8º Trim'!$Q$74:$Q$122,'8º Trim'!$C$74:$C$122,'Custos Totais Incorridos'!$F47)</f>
        <v>0</v>
      </c>
      <c r="P47" s="243">
        <f>+SUMIFS('9º Trim'!$Q$74:$Q$122,'9º Trim'!$C$74:$C$122,'Custos Totais Incorridos'!$F47)</f>
        <v>0</v>
      </c>
      <c r="Q47" s="243">
        <f>+SUMIFS('10ºTrim'!$Q$74:$Q$122,'10ºTrim'!$C$74:$C$122,'Custos Totais Incorridos'!$F47)</f>
        <v>0</v>
      </c>
      <c r="R47" s="243">
        <f>+SUMIFS('11ºTrim'!$Q$74:$Q$122,'11ºTrim'!$C$74:$C$122,'Custos Totais Incorridos'!$F47)</f>
        <v>0</v>
      </c>
      <c r="S47" s="243">
        <f t="shared" si="8"/>
        <v>0</v>
      </c>
      <c r="T47" s="244"/>
      <c r="U47" s="245">
        <f t="shared" si="5"/>
        <v>0</v>
      </c>
      <c r="V47" s="242"/>
      <c r="W47" s="176">
        <f t="shared" si="11"/>
        <v>0</v>
      </c>
      <c r="X47" s="85">
        <f t="shared" si="6"/>
        <v>0</v>
      </c>
      <c r="Y47" s="6"/>
    </row>
    <row r="48" spans="3:25">
      <c r="C48" s="6" t="str">
        <f t="shared" si="9"/>
        <v>N</v>
      </c>
      <c r="D48" s="6"/>
      <c r="E48" s="44" t="str">
        <f t="shared" si="12"/>
        <v>b) Aquisição de instrumentos e equipamento científico e técnico</v>
      </c>
      <c r="F48" s="47">
        <f t="shared" si="10"/>
        <v>0</v>
      </c>
      <c r="G48" s="48">
        <f t="shared" si="10"/>
        <v>0</v>
      </c>
      <c r="H48" s="243">
        <f>+SUMIFS('1º Trim'!$Q$74:$Q$122,'1º Trim'!$C$74:$C$122,'Custos Totais Incorridos'!$F48)</f>
        <v>0</v>
      </c>
      <c r="I48" s="243">
        <f>+SUMIFS('2º Trim'!$Q$74:$Q$122,'2º Trim'!$C$74:$C$122,'Custos Totais Incorridos'!$F48)</f>
        <v>0</v>
      </c>
      <c r="J48" s="243">
        <f>+SUMIFS('3º Trim'!$Q$74:$Q$122,'3º Trim'!$C$74:$C$122,'Custos Totais Incorridos'!$F48)</f>
        <v>0</v>
      </c>
      <c r="K48" s="243">
        <f>+SUMIFS('4º Trim'!$Q$74:$Q$122,'4º Trim'!$C$74:$C$122,'Custos Totais Incorridos'!$F48)</f>
        <v>0</v>
      </c>
      <c r="L48" s="243">
        <f>+SUMIFS('5º Trim'!$Q$74:$Q$122,'5º Trim'!$C$74:$C$122,'Custos Totais Incorridos'!$F48)</f>
        <v>0</v>
      </c>
      <c r="M48" s="243">
        <f>+SUMIFS('6º Trim'!$Q$74:$Q$122,'6º Trim'!$C$74:$C$122,'Custos Totais Incorridos'!$F48)</f>
        <v>0</v>
      </c>
      <c r="N48" s="243">
        <f>+SUMIFS('7º Trim'!$Q$74:$Q$122,'7º Trim'!$C$74:$C$122,'Custos Totais Incorridos'!$F48)</f>
        <v>0</v>
      </c>
      <c r="O48" s="243">
        <f>+SUMIFS('8º Trim'!$Q$74:$Q$122,'8º Trim'!$C$74:$C$122,'Custos Totais Incorridos'!$F48)</f>
        <v>0</v>
      </c>
      <c r="P48" s="243">
        <f>+SUMIFS('9º Trim'!$Q$74:$Q$122,'9º Trim'!$C$74:$C$122,'Custos Totais Incorridos'!$F48)</f>
        <v>0</v>
      </c>
      <c r="Q48" s="243">
        <f>+SUMIFS('10ºTrim'!$Q$74:$Q$122,'10ºTrim'!$C$74:$C$122,'Custos Totais Incorridos'!$F48)</f>
        <v>0</v>
      </c>
      <c r="R48" s="243">
        <f>+SUMIFS('11ºTrim'!$Q$74:$Q$122,'11ºTrim'!$C$74:$C$122,'Custos Totais Incorridos'!$F48)</f>
        <v>0</v>
      </c>
      <c r="S48" s="243">
        <f t="shared" si="8"/>
        <v>0</v>
      </c>
      <c r="T48" s="244"/>
      <c r="U48" s="245">
        <f t="shared" si="5"/>
        <v>0</v>
      </c>
      <c r="V48" s="242"/>
      <c r="W48" s="176">
        <f t="shared" si="11"/>
        <v>0</v>
      </c>
      <c r="X48" s="85">
        <f t="shared" si="6"/>
        <v>0</v>
      </c>
      <c r="Y48" s="6"/>
    </row>
    <row r="49" spans="3:25">
      <c r="C49" s="6" t="str">
        <f t="shared" si="9"/>
        <v>N</v>
      </c>
      <c r="D49" s="6"/>
      <c r="E49" s="44" t="str">
        <f t="shared" si="12"/>
        <v>b) Aquisição de instrumentos e equipamento científico e técnico</v>
      </c>
      <c r="F49" s="47">
        <f t="shared" si="10"/>
        <v>0</v>
      </c>
      <c r="G49" s="48">
        <f t="shared" si="10"/>
        <v>0</v>
      </c>
      <c r="H49" s="243">
        <f>+SUMIFS('1º Trim'!$Q$74:$Q$122,'1º Trim'!$C$74:$C$122,'Custos Totais Incorridos'!$F49)</f>
        <v>0</v>
      </c>
      <c r="I49" s="243">
        <f>+SUMIFS('2º Trim'!$Q$74:$Q$122,'2º Trim'!$C$74:$C$122,'Custos Totais Incorridos'!$F49)</f>
        <v>0</v>
      </c>
      <c r="J49" s="243">
        <f>+SUMIFS('3º Trim'!$Q$74:$Q$122,'3º Trim'!$C$74:$C$122,'Custos Totais Incorridos'!$F49)</f>
        <v>0</v>
      </c>
      <c r="K49" s="243">
        <f>+SUMIFS('4º Trim'!$Q$74:$Q$122,'4º Trim'!$C$74:$C$122,'Custos Totais Incorridos'!$F49)</f>
        <v>0</v>
      </c>
      <c r="L49" s="243">
        <f>+SUMIFS('5º Trim'!$Q$74:$Q$122,'5º Trim'!$C$74:$C$122,'Custos Totais Incorridos'!$F49)</f>
        <v>0</v>
      </c>
      <c r="M49" s="243">
        <f>+SUMIFS('6º Trim'!$Q$74:$Q$122,'6º Trim'!$C$74:$C$122,'Custos Totais Incorridos'!$F49)</f>
        <v>0</v>
      </c>
      <c r="N49" s="243">
        <f>+SUMIFS('7º Trim'!$Q$74:$Q$122,'7º Trim'!$C$74:$C$122,'Custos Totais Incorridos'!$F49)</f>
        <v>0</v>
      </c>
      <c r="O49" s="243">
        <f>+SUMIFS('8º Trim'!$Q$74:$Q$122,'8º Trim'!$C$74:$C$122,'Custos Totais Incorridos'!$F49)</f>
        <v>0</v>
      </c>
      <c r="P49" s="243">
        <f>+SUMIFS('9º Trim'!$Q$74:$Q$122,'9º Trim'!$C$74:$C$122,'Custos Totais Incorridos'!$F49)</f>
        <v>0</v>
      </c>
      <c r="Q49" s="243">
        <f>+SUMIFS('10ºTrim'!$Q$74:$Q$122,'10ºTrim'!$C$74:$C$122,'Custos Totais Incorridos'!$F49)</f>
        <v>0</v>
      </c>
      <c r="R49" s="243">
        <f>+SUMIFS('11ºTrim'!$Q$74:$Q$122,'11ºTrim'!$C$74:$C$122,'Custos Totais Incorridos'!$F49)</f>
        <v>0</v>
      </c>
      <c r="S49" s="243">
        <f t="shared" si="8"/>
        <v>0</v>
      </c>
      <c r="T49" s="244"/>
      <c r="U49" s="245">
        <f t="shared" si="5"/>
        <v>0</v>
      </c>
      <c r="V49" s="242"/>
      <c r="W49" s="176">
        <f t="shared" si="11"/>
        <v>0</v>
      </c>
      <c r="X49" s="85">
        <f t="shared" si="6"/>
        <v>0</v>
      </c>
      <c r="Y49" s="6"/>
    </row>
    <row r="50" spans="3:25">
      <c r="C50" s="6" t="str">
        <f t="shared" si="9"/>
        <v>N</v>
      </c>
      <c r="D50" s="6"/>
      <c r="E50" s="44" t="str">
        <f t="shared" si="12"/>
        <v>b) Aquisição de instrumentos e equipamento científico e técnico</v>
      </c>
      <c r="F50" s="47">
        <f t="shared" si="10"/>
        <v>0</v>
      </c>
      <c r="G50" s="48">
        <f t="shared" si="10"/>
        <v>0</v>
      </c>
      <c r="H50" s="243">
        <f>+SUMIFS('1º Trim'!$Q$74:$Q$122,'1º Trim'!$C$74:$C$122,'Custos Totais Incorridos'!$F50)</f>
        <v>0</v>
      </c>
      <c r="I50" s="243">
        <f>+SUMIFS('2º Trim'!$Q$74:$Q$122,'2º Trim'!$C$74:$C$122,'Custos Totais Incorridos'!$F50)</f>
        <v>0</v>
      </c>
      <c r="J50" s="243">
        <f>+SUMIFS('3º Trim'!$Q$74:$Q$122,'3º Trim'!$C$74:$C$122,'Custos Totais Incorridos'!$F50)</f>
        <v>0</v>
      </c>
      <c r="K50" s="243">
        <f>+SUMIFS('4º Trim'!$Q$74:$Q$122,'4º Trim'!$C$74:$C$122,'Custos Totais Incorridos'!$F50)</f>
        <v>0</v>
      </c>
      <c r="L50" s="243">
        <f>+SUMIFS('5º Trim'!$Q$74:$Q$122,'5º Trim'!$C$74:$C$122,'Custos Totais Incorridos'!$F50)</f>
        <v>0</v>
      </c>
      <c r="M50" s="243">
        <f>+SUMIFS('6º Trim'!$Q$74:$Q$122,'6º Trim'!$C$74:$C$122,'Custos Totais Incorridos'!$F50)</f>
        <v>0</v>
      </c>
      <c r="N50" s="243">
        <f>+SUMIFS('7º Trim'!$Q$74:$Q$122,'7º Trim'!$C$74:$C$122,'Custos Totais Incorridos'!$F50)</f>
        <v>0</v>
      </c>
      <c r="O50" s="243">
        <f>+SUMIFS('8º Trim'!$Q$74:$Q$122,'8º Trim'!$C$74:$C$122,'Custos Totais Incorridos'!$F50)</f>
        <v>0</v>
      </c>
      <c r="P50" s="243">
        <f>+SUMIFS('9º Trim'!$Q$74:$Q$122,'9º Trim'!$C$74:$C$122,'Custos Totais Incorridos'!$F50)</f>
        <v>0</v>
      </c>
      <c r="Q50" s="243">
        <f>+SUMIFS('10ºTrim'!$Q$74:$Q$122,'10ºTrim'!$C$74:$C$122,'Custos Totais Incorridos'!$F50)</f>
        <v>0</v>
      </c>
      <c r="R50" s="243">
        <f>+SUMIFS('11ºTrim'!$Q$74:$Q$122,'11ºTrim'!$C$74:$C$122,'Custos Totais Incorridos'!$F50)</f>
        <v>0</v>
      </c>
      <c r="S50" s="243">
        <f t="shared" si="8"/>
        <v>0</v>
      </c>
      <c r="T50" s="244"/>
      <c r="U50" s="245">
        <f t="shared" si="5"/>
        <v>0</v>
      </c>
      <c r="V50" s="242"/>
      <c r="W50" s="176">
        <f t="shared" si="11"/>
        <v>0</v>
      </c>
      <c r="X50" s="85">
        <f t="shared" si="6"/>
        <v>0</v>
      </c>
      <c r="Y50" s="6"/>
    </row>
    <row r="51" spans="3:25">
      <c r="C51" s="6" t="str">
        <f t="shared" si="9"/>
        <v>N</v>
      </c>
      <c r="D51" s="6"/>
      <c r="E51" s="44" t="str">
        <f t="shared" si="12"/>
        <v>b) Aquisição de instrumentos e equipamento científico e técnico</v>
      </c>
      <c r="F51" s="47">
        <f t="shared" si="10"/>
        <v>0</v>
      </c>
      <c r="G51" s="48">
        <f t="shared" si="10"/>
        <v>0</v>
      </c>
      <c r="H51" s="243">
        <f>+SUMIFS('1º Trim'!$Q$74:$Q$122,'1º Trim'!$C$74:$C$122,'Custos Totais Incorridos'!$F51)</f>
        <v>0</v>
      </c>
      <c r="I51" s="243">
        <f>+SUMIFS('2º Trim'!$Q$74:$Q$122,'2º Trim'!$C$74:$C$122,'Custos Totais Incorridos'!$F51)</f>
        <v>0</v>
      </c>
      <c r="J51" s="243">
        <f>+SUMIFS('3º Trim'!$Q$74:$Q$122,'3º Trim'!$C$74:$C$122,'Custos Totais Incorridos'!$F51)</f>
        <v>0</v>
      </c>
      <c r="K51" s="243">
        <f>+SUMIFS('4º Trim'!$Q$74:$Q$122,'4º Trim'!$C$74:$C$122,'Custos Totais Incorridos'!$F51)</f>
        <v>0</v>
      </c>
      <c r="L51" s="243">
        <f>+SUMIFS('5º Trim'!$Q$74:$Q$122,'5º Trim'!$C$74:$C$122,'Custos Totais Incorridos'!$F51)</f>
        <v>0</v>
      </c>
      <c r="M51" s="243">
        <f>+SUMIFS('6º Trim'!$Q$74:$Q$122,'6º Trim'!$C$74:$C$122,'Custos Totais Incorridos'!$F51)</f>
        <v>0</v>
      </c>
      <c r="N51" s="243">
        <f>+SUMIFS('7º Trim'!$Q$74:$Q$122,'7º Trim'!$C$74:$C$122,'Custos Totais Incorridos'!$F51)</f>
        <v>0</v>
      </c>
      <c r="O51" s="243">
        <f>+SUMIFS('8º Trim'!$Q$74:$Q$122,'8º Trim'!$C$74:$C$122,'Custos Totais Incorridos'!$F51)</f>
        <v>0</v>
      </c>
      <c r="P51" s="243">
        <f>+SUMIFS('9º Trim'!$Q$74:$Q$122,'9º Trim'!$C$74:$C$122,'Custos Totais Incorridos'!$F51)</f>
        <v>0</v>
      </c>
      <c r="Q51" s="243">
        <f>+SUMIFS('10ºTrim'!$Q$74:$Q$122,'10ºTrim'!$C$74:$C$122,'Custos Totais Incorridos'!$F51)</f>
        <v>0</v>
      </c>
      <c r="R51" s="243">
        <f>+SUMIFS('11ºTrim'!$Q$74:$Q$122,'11ºTrim'!$C$74:$C$122,'Custos Totais Incorridos'!$F51)</f>
        <v>0</v>
      </c>
      <c r="S51" s="243">
        <f t="shared" si="8"/>
        <v>0</v>
      </c>
      <c r="T51" s="244"/>
      <c r="U51" s="245">
        <f t="shared" si="5"/>
        <v>0</v>
      </c>
      <c r="V51" s="242"/>
      <c r="W51" s="176">
        <f t="shared" si="11"/>
        <v>0</v>
      </c>
      <c r="X51" s="85">
        <f t="shared" si="6"/>
        <v>0</v>
      </c>
      <c r="Y51" s="6"/>
    </row>
    <row r="52" spans="3:25" ht="25.5">
      <c r="C52" s="6" t="str">
        <f t="shared" si="9"/>
        <v>S</v>
      </c>
      <c r="D52" s="6"/>
      <c r="E52" s="78" t="s">
        <v>20</v>
      </c>
      <c r="F52" s="47">
        <f t="shared" si="10"/>
        <v>0</v>
      </c>
      <c r="G52" s="48">
        <f t="shared" si="10"/>
        <v>0</v>
      </c>
      <c r="H52" s="243">
        <f>+SUMIFS('1º Trim'!$Q$132:$Q$181,'1º Trim'!$C$132:$C$181,'Custos Totais Incorridos'!$F52)</f>
        <v>0</v>
      </c>
      <c r="I52" s="243">
        <f>+SUMIFS('2º Trim'!$Q$132:$Q$181,'2º Trim'!$C$132:$C$181,'Custos Totais Incorridos'!$F52)</f>
        <v>0</v>
      </c>
      <c r="J52" s="243">
        <f>+SUMIFS('3º Trim'!$Q$132:$Q$181,'3º Trim'!$C$132:$C$181,'Custos Totais Incorridos'!$F52)</f>
        <v>0</v>
      </c>
      <c r="K52" s="243">
        <f>+SUMIFS('4º Trim'!$Q$132:$Q$181,'4º Trim'!$C$132:$C$181,'Custos Totais Incorridos'!$F52)</f>
        <v>0</v>
      </c>
      <c r="L52" s="243">
        <f>+SUMIFS('5º Trim'!$Q$132:$Q$181,'5º Trim'!$C$132:$C$181,'Custos Totais Incorridos'!$F52)</f>
        <v>0</v>
      </c>
      <c r="M52" s="243">
        <f>+SUMIFS('6º Trim'!$Q$132:$Q$181,'6º Trim'!$C$132:$C$181,'Custos Totais Incorridos'!$F52)</f>
        <v>0</v>
      </c>
      <c r="N52" s="243">
        <f>+SUMIFS('7º Trim'!$Q$132:$Q$181,'7º Trim'!$C$132:$C$181,'Custos Totais Incorridos'!$F52)</f>
        <v>0</v>
      </c>
      <c r="O52" s="243">
        <f>+SUMIFS('8º Trim'!$Q$132:$Q$181,'8º Trim'!$C$132:$C$181,'Custos Totais Incorridos'!$F52)</f>
        <v>0</v>
      </c>
      <c r="P52" s="243">
        <f>+SUMIFS('9º Trim'!$Q$132:$Q$181,'9º Trim'!$C$132:$C$181,'Custos Totais Incorridos'!$F52)</f>
        <v>0</v>
      </c>
      <c r="Q52" s="243">
        <f>+SUMIFS('10ºTrim'!$Q$132:$Q$181,'10ºTrim'!$C$132:$C$181,'Custos Totais Incorridos'!$F52)</f>
        <v>0</v>
      </c>
      <c r="R52" s="243">
        <f>+SUMIFS('9º Trim'!$Q$132:$Q$181,'9º Trim'!$C$132:$C$181,'Custos Totais Incorridos'!$F52)</f>
        <v>0</v>
      </c>
      <c r="S52" s="243">
        <f t="shared" si="8"/>
        <v>0</v>
      </c>
      <c r="T52" s="244"/>
      <c r="U52" s="245">
        <f t="shared" si="5"/>
        <v>0</v>
      </c>
      <c r="V52" s="242"/>
      <c r="W52" s="176">
        <f t="shared" si="11"/>
        <v>0</v>
      </c>
      <c r="X52" s="85">
        <f t="shared" si="6"/>
        <v>0</v>
      </c>
      <c r="Y52" s="6"/>
    </row>
    <row r="53" spans="3:25">
      <c r="C53" s="6" t="str">
        <f t="shared" si="9"/>
        <v>N</v>
      </c>
      <c r="D53" s="6"/>
      <c r="E53" s="44" t="s">
        <v>20</v>
      </c>
      <c r="F53" s="47">
        <f t="shared" si="10"/>
        <v>0</v>
      </c>
      <c r="G53" s="48">
        <f t="shared" si="10"/>
        <v>0</v>
      </c>
      <c r="H53" s="243">
        <f>+SUMIFS('1º Trim'!$Q$132:$Q$181,'1º Trim'!$C$132:$C$181,'Custos Totais Incorridos'!$F53)</f>
        <v>0</v>
      </c>
      <c r="I53" s="243">
        <f>+SUMIFS('2º Trim'!$Q$132:$Q$181,'2º Trim'!$C$132:$C$181,'Custos Totais Incorridos'!$F53)</f>
        <v>0</v>
      </c>
      <c r="J53" s="243">
        <f>+SUMIFS('3º Trim'!$Q$132:$Q$181,'3º Trim'!$C$132:$C$181,'Custos Totais Incorridos'!$F53)</f>
        <v>0</v>
      </c>
      <c r="K53" s="243">
        <f>+SUMIFS('4º Trim'!$Q$132:$Q$181,'4º Trim'!$C$132:$C$181,'Custos Totais Incorridos'!$F53)</f>
        <v>0</v>
      </c>
      <c r="L53" s="243">
        <f>+SUMIFS('5º Trim'!$Q$132:$Q$181,'5º Trim'!$C$132:$C$181,'Custos Totais Incorridos'!$F53)</f>
        <v>0</v>
      </c>
      <c r="M53" s="243">
        <f>+SUMIFS('6º Trim'!$Q$132:$Q$181,'6º Trim'!$C$132:$C$181,'Custos Totais Incorridos'!$F53)</f>
        <v>0</v>
      </c>
      <c r="N53" s="243">
        <f>+SUMIFS('7º Trim'!$Q$132:$Q$181,'7º Trim'!$C$132:$C$181,'Custos Totais Incorridos'!$F53)</f>
        <v>0</v>
      </c>
      <c r="O53" s="243">
        <f>+SUMIFS('8º Trim'!$Q$132:$Q$181,'8º Trim'!$C$132:$C$181,'Custos Totais Incorridos'!$F53)</f>
        <v>0</v>
      </c>
      <c r="P53" s="243">
        <f>+SUMIFS('9º Trim'!$Q$132:$Q$181,'9º Trim'!$C$132:$C$181,'Custos Totais Incorridos'!$F53)</f>
        <v>0</v>
      </c>
      <c r="Q53" s="243">
        <f>+SUMIFS('10ºTrim'!$Q$132:$Q$181,'10ºTrim'!$C$132:$C$181,'Custos Totais Incorridos'!$F53)</f>
        <v>0</v>
      </c>
      <c r="R53" s="243">
        <f>+SUMIFS('9º Trim'!$Q$132:$Q$181,'9º Trim'!$C$132:$C$181,'Custos Totais Incorridos'!$F53)</f>
        <v>0</v>
      </c>
      <c r="S53" s="243">
        <f t="shared" si="8"/>
        <v>0</v>
      </c>
      <c r="T53" s="244"/>
      <c r="U53" s="245">
        <f t="shared" si="5"/>
        <v>0</v>
      </c>
      <c r="V53" s="242"/>
      <c r="W53" s="176">
        <f t="shared" si="11"/>
        <v>0</v>
      </c>
      <c r="X53" s="85">
        <f t="shared" si="6"/>
        <v>0</v>
      </c>
      <c r="Y53" s="6"/>
    </row>
    <row r="54" spans="3:25">
      <c r="C54" s="6" t="str">
        <f t="shared" si="9"/>
        <v>N</v>
      </c>
      <c r="D54" s="6"/>
      <c r="E54" s="44" t="str">
        <f t="shared" ref="E54:E67" si="13">+E53</f>
        <v>c) Amortização de instrumentos e equipamento científico e técnico</v>
      </c>
      <c r="F54" s="47">
        <f t="shared" si="10"/>
        <v>0</v>
      </c>
      <c r="G54" s="48">
        <f t="shared" si="10"/>
        <v>0</v>
      </c>
      <c r="H54" s="243">
        <f>+SUMIFS('1º Trim'!$Q$132:$Q$181,'1º Trim'!$C$132:$C$181,'Custos Totais Incorridos'!$F54)</f>
        <v>0</v>
      </c>
      <c r="I54" s="243">
        <f>+SUMIFS('2º Trim'!$Q$132:$Q$181,'2º Trim'!$C$132:$C$181,'Custos Totais Incorridos'!$F54)</f>
        <v>0</v>
      </c>
      <c r="J54" s="243">
        <f>+SUMIFS('3º Trim'!$Q$132:$Q$181,'3º Trim'!$C$132:$C$181,'Custos Totais Incorridos'!$F54)</f>
        <v>0</v>
      </c>
      <c r="K54" s="243">
        <f>+SUMIFS('4º Trim'!$Q$132:$Q$181,'4º Trim'!$C$132:$C$181,'Custos Totais Incorridos'!$F54)</f>
        <v>0</v>
      </c>
      <c r="L54" s="243">
        <f>+SUMIFS('5º Trim'!$Q$132:$Q$181,'5º Trim'!$C$132:$C$181,'Custos Totais Incorridos'!$F54)</f>
        <v>0</v>
      </c>
      <c r="M54" s="243">
        <f>+SUMIFS('6º Trim'!$Q$132:$Q$181,'6º Trim'!$C$132:$C$181,'Custos Totais Incorridos'!$F54)</f>
        <v>0</v>
      </c>
      <c r="N54" s="243">
        <f>+SUMIFS('7º Trim'!$Q$132:$Q$181,'7º Trim'!$C$132:$C$181,'Custos Totais Incorridos'!$F54)</f>
        <v>0</v>
      </c>
      <c r="O54" s="243">
        <f>+SUMIFS('8º Trim'!$Q$132:$Q$181,'8º Trim'!$C$132:$C$181,'Custos Totais Incorridos'!$F54)</f>
        <v>0</v>
      </c>
      <c r="P54" s="243">
        <f>+SUMIFS('9º Trim'!$Q$132:$Q$181,'9º Trim'!$C$132:$C$181,'Custos Totais Incorridos'!$F54)</f>
        <v>0</v>
      </c>
      <c r="Q54" s="243">
        <f>+SUMIFS('10ºTrim'!$Q$132:$Q$181,'10ºTrim'!$C$132:$C$181,'Custos Totais Incorridos'!$F54)</f>
        <v>0</v>
      </c>
      <c r="R54" s="243">
        <f>+SUMIFS('9º Trim'!$Q$132:$Q$181,'9º Trim'!$C$132:$C$181,'Custos Totais Incorridos'!$F54)</f>
        <v>0</v>
      </c>
      <c r="S54" s="243">
        <f t="shared" si="8"/>
        <v>0</v>
      </c>
      <c r="T54" s="244"/>
      <c r="U54" s="245">
        <f t="shared" si="5"/>
        <v>0</v>
      </c>
      <c r="V54" s="242"/>
      <c r="W54" s="176">
        <f t="shared" si="11"/>
        <v>0</v>
      </c>
      <c r="X54" s="85">
        <f t="shared" si="6"/>
        <v>0</v>
      </c>
      <c r="Y54" s="6"/>
    </row>
    <row r="55" spans="3:25">
      <c r="C55" s="6" t="str">
        <f t="shared" si="9"/>
        <v>N</v>
      </c>
      <c r="D55" s="6"/>
      <c r="E55" s="44" t="str">
        <f t="shared" si="13"/>
        <v>c) Amortização de instrumentos e equipamento científico e técnico</v>
      </c>
      <c r="F55" s="47">
        <f t="shared" si="10"/>
        <v>0</v>
      </c>
      <c r="G55" s="48">
        <f t="shared" si="10"/>
        <v>0</v>
      </c>
      <c r="H55" s="243">
        <f>+SUMIFS('1º Trim'!$Q$132:$Q$181,'1º Trim'!$C$132:$C$181,'Custos Totais Incorridos'!$F55)</f>
        <v>0</v>
      </c>
      <c r="I55" s="243">
        <f>+SUMIFS('2º Trim'!$Q$132:$Q$181,'2º Trim'!$C$132:$C$181,'Custos Totais Incorridos'!$F55)</f>
        <v>0</v>
      </c>
      <c r="J55" s="243">
        <f>+SUMIFS('3º Trim'!$Q$132:$Q$181,'3º Trim'!$C$132:$C$181,'Custos Totais Incorridos'!$F55)</f>
        <v>0</v>
      </c>
      <c r="K55" s="243">
        <f>+SUMIFS('4º Trim'!$Q$132:$Q$181,'4º Trim'!$C$132:$C$181,'Custos Totais Incorridos'!$F55)</f>
        <v>0</v>
      </c>
      <c r="L55" s="243">
        <f>+SUMIFS('5º Trim'!$Q$132:$Q$181,'5º Trim'!$C$132:$C$181,'Custos Totais Incorridos'!$F55)</f>
        <v>0</v>
      </c>
      <c r="M55" s="243">
        <f>+SUMIFS('6º Trim'!$Q$132:$Q$181,'6º Trim'!$C$132:$C$181,'Custos Totais Incorridos'!$F55)</f>
        <v>0</v>
      </c>
      <c r="N55" s="243">
        <f>+SUMIFS('7º Trim'!$Q$132:$Q$181,'7º Trim'!$C$132:$C$181,'Custos Totais Incorridos'!$F55)</f>
        <v>0</v>
      </c>
      <c r="O55" s="243">
        <f>+SUMIFS('8º Trim'!$Q$132:$Q$181,'8º Trim'!$C$132:$C$181,'Custos Totais Incorridos'!$F55)</f>
        <v>0</v>
      </c>
      <c r="P55" s="243">
        <f>+SUMIFS('9º Trim'!$Q$132:$Q$181,'9º Trim'!$C$132:$C$181,'Custos Totais Incorridos'!$F55)</f>
        <v>0</v>
      </c>
      <c r="Q55" s="243">
        <f>+SUMIFS('10ºTrim'!$Q$132:$Q$181,'10ºTrim'!$C$132:$C$181,'Custos Totais Incorridos'!$F55)</f>
        <v>0</v>
      </c>
      <c r="R55" s="243">
        <f>+SUMIFS('9º Trim'!$Q$132:$Q$181,'9º Trim'!$C$132:$C$181,'Custos Totais Incorridos'!$F55)</f>
        <v>0</v>
      </c>
      <c r="S55" s="243">
        <f t="shared" si="8"/>
        <v>0</v>
      </c>
      <c r="T55" s="244"/>
      <c r="U55" s="245">
        <f t="shared" si="5"/>
        <v>0</v>
      </c>
      <c r="V55" s="242"/>
      <c r="W55" s="176">
        <f t="shared" si="11"/>
        <v>0</v>
      </c>
      <c r="X55" s="85">
        <f t="shared" si="6"/>
        <v>0</v>
      </c>
      <c r="Y55" s="6"/>
    </row>
    <row r="56" spans="3:25">
      <c r="C56" s="6" t="str">
        <f t="shared" si="9"/>
        <v>N</v>
      </c>
      <c r="D56" s="6"/>
      <c r="E56" s="44" t="str">
        <f t="shared" si="13"/>
        <v>c) Amortização de instrumentos e equipamento científico e técnico</v>
      </c>
      <c r="F56" s="47">
        <f t="shared" si="10"/>
        <v>0</v>
      </c>
      <c r="G56" s="48">
        <f t="shared" si="10"/>
        <v>0</v>
      </c>
      <c r="H56" s="243">
        <f>+SUMIFS('1º Trim'!$Q$132:$Q$181,'1º Trim'!$C$132:$C$181,'Custos Totais Incorridos'!$F56)</f>
        <v>0</v>
      </c>
      <c r="I56" s="243">
        <f>+SUMIFS('2º Trim'!$Q$132:$Q$181,'2º Trim'!$C$132:$C$181,'Custos Totais Incorridos'!$F56)</f>
        <v>0</v>
      </c>
      <c r="J56" s="243">
        <f>+SUMIFS('3º Trim'!$Q$132:$Q$181,'3º Trim'!$C$132:$C$181,'Custos Totais Incorridos'!$F56)</f>
        <v>0</v>
      </c>
      <c r="K56" s="243">
        <f>+SUMIFS('4º Trim'!$Q$132:$Q$181,'4º Trim'!$C$132:$C$181,'Custos Totais Incorridos'!$F56)</f>
        <v>0</v>
      </c>
      <c r="L56" s="243">
        <f>+SUMIFS('5º Trim'!$Q$132:$Q$181,'5º Trim'!$C$132:$C$181,'Custos Totais Incorridos'!$F56)</f>
        <v>0</v>
      </c>
      <c r="M56" s="243">
        <f>+SUMIFS('6º Trim'!$Q$132:$Q$181,'6º Trim'!$C$132:$C$181,'Custos Totais Incorridos'!$F56)</f>
        <v>0</v>
      </c>
      <c r="N56" s="243">
        <f>+SUMIFS('7º Trim'!$Q$132:$Q$181,'7º Trim'!$C$132:$C$181,'Custos Totais Incorridos'!$F56)</f>
        <v>0</v>
      </c>
      <c r="O56" s="243">
        <f>+SUMIFS('8º Trim'!$Q$132:$Q$181,'8º Trim'!$C$132:$C$181,'Custos Totais Incorridos'!$F56)</f>
        <v>0</v>
      </c>
      <c r="P56" s="243">
        <f>+SUMIFS('9º Trim'!$Q$132:$Q$181,'9º Trim'!$C$132:$C$181,'Custos Totais Incorridos'!$F56)</f>
        <v>0</v>
      </c>
      <c r="Q56" s="243">
        <f>+SUMIFS('10ºTrim'!$Q$132:$Q$181,'10ºTrim'!$C$132:$C$181,'Custos Totais Incorridos'!$F56)</f>
        <v>0</v>
      </c>
      <c r="R56" s="243">
        <f>+SUMIFS('9º Trim'!$Q$132:$Q$181,'9º Trim'!$C$132:$C$181,'Custos Totais Incorridos'!$F56)</f>
        <v>0</v>
      </c>
      <c r="S56" s="243">
        <f t="shared" si="8"/>
        <v>0</v>
      </c>
      <c r="T56" s="244"/>
      <c r="U56" s="245">
        <f t="shared" si="5"/>
        <v>0</v>
      </c>
      <c r="V56" s="242"/>
      <c r="W56" s="176">
        <f t="shared" si="11"/>
        <v>0</v>
      </c>
      <c r="X56" s="85">
        <f t="shared" si="6"/>
        <v>0</v>
      </c>
      <c r="Y56" s="6"/>
    </row>
    <row r="57" spans="3:25">
      <c r="C57" s="6" t="str">
        <f t="shared" si="9"/>
        <v>N</v>
      </c>
      <c r="D57" s="6"/>
      <c r="E57" s="44" t="str">
        <f t="shared" si="13"/>
        <v>c) Amortização de instrumentos e equipamento científico e técnico</v>
      </c>
      <c r="F57" s="47">
        <f t="shared" si="10"/>
        <v>0</v>
      </c>
      <c r="G57" s="48">
        <f t="shared" si="10"/>
        <v>0</v>
      </c>
      <c r="H57" s="243">
        <f>+SUMIFS('1º Trim'!$Q$132:$Q$181,'1º Trim'!$C$132:$C$181,'Custos Totais Incorridos'!$F57)</f>
        <v>0</v>
      </c>
      <c r="I57" s="243">
        <f>+SUMIFS('2º Trim'!$Q$132:$Q$181,'2º Trim'!$C$132:$C$181,'Custos Totais Incorridos'!$F57)</f>
        <v>0</v>
      </c>
      <c r="J57" s="243">
        <f>+SUMIFS('3º Trim'!$Q$132:$Q$181,'3º Trim'!$C$132:$C$181,'Custos Totais Incorridos'!$F57)</f>
        <v>0</v>
      </c>
      <c r="K57" s="243">
        <f>+SUMIFS('4º Trim'!$Q$132:$Q$181,'4º Trim'!$C$132:$C$181,'Custos Totais Incorridos'!$F57)</f>
        <v>0</v>
      </c>
      <c r="L57" s="243">
        <f>+SUMIFS('5º Trim'!$Q$132:$Q$181,'5º Trim'!$C$132:$C$181,'Custos Totais Incorridos'!$F57)</f>
        <v>0</v>
      </c>
      <c r="M57" s="243">
        <f>+SUMIFS('6º Trim'!$Q$132:$Q$181,'6º Trim'!$C$132:$C$181,'Custos Totais Incorridos'!$F57)</f>
        <v>0</v>
      </c>
      <c r="N57" s="243">
        <f>+SUMIFS('7º Trim'!$Q$132:$Q$181,'7º Trim'!$C$132:$C$181,'Custos Totais Incorridos'!$F57)</f>
        <v>0</v>
      </c>
      <c r="O57" s="243">
        <f>+SUMIFS('8º Trim'!$Q$132:$Q$181,'8º Trim'!$C$132:$C$181,'Custos Totais Incorridos'!$F57)</f>
        <v>0</v>
      </c>
      <c r="P57" s="243">
        <f>+SUMIFS('9º Trim'!$Q$132:$Q$181,'9º Trim'!$C$132:$C$181,'Custos Totais Incorridos'!$F57)</f>
        <v>0</v>
      </c>
      <c r="Q57" s="243">
        <f>+SUMIFS('10ºTrim'!$Q$132:$Q$181,'10ºTrim'!$C$132:$C$181,'Custos Totais Incorridos'!$F57)</f>
        <v>0</v>
      </c>
      <c r="R57" s="243">
        <f>+SUMIFS('9º Trim'!$Q$132:$Q$181,'9º Trim'!$C$132:$C$181,'Custos Totais Incorridos'!$F57)</f>
        <v>0</v>
      </c>
      <c r="S57" s="243">
        <f t="shared" si="8"/>
        <v>0</v>
      </c>
      <c r="T57" s="244"/>
      <c r="U57" s="245">
        <f t="shared" si="5"/>
        <v>0</v>
      </c>
      <c r="V57" s="242"/>
      <c r="W57" s="176">
        <f t="shared" si="11"/>
        <v>0</v>
      </c>
      <c r="X57" s="85">
        <f t="shared" si="6"/>
        <v>0</v>
      </c>
      <c r="Y57" s="6"/>
    </row>
    <row r="58" spans="3:25">
      <c r="C58" s="6" t="str">
        <f t="shared" si="9"/>
        <v>N</v>
      </c>
      <c r="D58" s="6"/>
      <c r="E58" s="44" t="str">
        <f t="shared" si="13"/>
        <v>c) Amortização de instrumentos e equipamento científico e técnico</v>
      </c>
      <c r="F58" s="47">
        <f t="shared" si="10"/>
        <v>0</v>
      </c>
      <c r="G58" s="48">
        <f t="shared" si="10"/>
        <v>0</v>
      </c>
      <c r="H58" s="243">
        <f>+SUMIFS('1º Trim'!$Q$132:$Q$181,'1º Trim'!$C$132:$C$181,'Custos Totais Incorridos'!$F58)</f>
        <v>0</v>
      </c>
      <c r="I58" s="243">
        <f>+SUMIFS('2º Trim'!$Q$132:$Q$181,'2º Trim'!$C$132:$C$181,'Custos Totais Incorridos'!$F58)</f>
        <v>0</v>
      </c>
      <c r="J58" s="243">
        <f>+SUMIFS('3º Trim'!$Q$132:$Q$181,'3º Trim'!$C$132:$C$181,'Custos Totais Incorridos'!$F58)</f>
        <v>0</v>
      </c>
      <c r="K58" s="243">
        <f>+SUMIFS('4º Trim'!$Q$132:$Q$181,'4º Trim'!$C$132:$C$181,'Custos Totais Incorridos'!$F58)</f>
        <v>0</v>
      </c>
      <c r="L58" s="243">
        <f>+SUMIFS('5º Trim'!$Q$132:$Q$181,'5º Trim'!$C$132:$C$181,'Custos Totais Incorridos'!$F58)</f>
        <v>0</v>
      </c>
      <c r="M58" s="243">
        <f>+SUMIFS('6º Trim'!$Q$132:$Q$181,'6º Trim'!$C$132:$C$181,'Custos Totais Incorridos'!$F58)</f>
        <v>0</v>
      </c>
      <c r="N58" s="243">
        <f>+SUMIFS('7º Trim'!$Q$132:$Q$181,'7º Trim'!$C$132:$C$181,'Custos Totais Incorridos'!$F58)</f>
        <v>0</v>
      </c>
      <c r="O58" s="243">
        <f>+SUMIFS('8º Trim'!$Q$132:$Q$181,'8º Trim'!$C$132:$C$181,'Custos Totais Incorridos'!$F58)</f>
        <v>0</v>
      </c>
      <c r="P58" s="243">
        <f>+SUMIFS('9º Trim'!$Q$132:$Q$181,'9º Trim'!$C$132:$C$181,'Custos Totais Incorridos'!$F58)</f>
        <v>0</v>
      </c>
      <c r="Q58" s="243">
        <f>+SUMIFS('10ºTrim'!$Q$132:$Q$181,'10ºTrim'!$C$132:$C$181,'Custos Totais Incorridos'!$F58)</f>
        <v>0</v>
      </c>
      <c r="R58" s="243">
        <f>+SUMIFS('9º Trim'!$Q$132:$Q$181,'9º Trim'!$C$132:$C$181,'Custos Totais Incorridos'!$F58)</f>
        <v>0</v>
      </c>
      <c r="S58" s="243">
        <f t="shared" si="8"/>
        <v>0</v>
      </c>
      <c r="T58" s="244"/>
      <c r="U58" s="245">
        <f t="shared" si="5"/>
        <v>0</v>
      </c>
      <c r="V58" s="242"/>
      <c r="W58" s="176">
        <f t="shared" si="11"/>
        <v>0</v>
      </c>
      <c r="X58" s="85">
        <f t="shared" si="6"/>
        <v>0</v>
      </c>
      <c r="Y58" s="6"/>
    </row>
    <row r="59" spans="3:25">
      <c r="C59" s="6" t="str">
        <f t="shared" si="9"/>
        <v>N</v>
      </c>
      <c r="D59" s="6"/>
      <c r="E59" s="44" t="str">
        <f t="shared" si="13"/>
        <v>c) Amortização de instrumentos e equipamento científico e técnico</v>
      </c>
      <c r="F59" s="47">
        <f t="shared" si="10"/>
        <v>0</v>
      </c>
      <c r="G59" s="48">
        <f t="shared" si="10"/>
        <v>0</v>
      </c>
      <c r="H59" s="243">
        <f>+SUMIFS('1º Trim'!$Q$132:$Q$181,'1º Trim'!$C$132:$C$181,'Custos Totais Incorridos'!$F59)</f>
        <v>0</v>
      </c>
      <c r="I59" s="243">
        <f>+SUMIFS('2º Trim'!$Q$132:$Q$181,'2º Trim'!$C$132:$C$181,'Custos Totais Incorridos'!$F59)</f>
        <v>0</v>
      </c>
      <c r="J59" s="243">
        <f>+SUMIFS('3º Trim'!$Q$132:$Q$181,'3º Trim'!$C$132:$C$181,'Custos Totais Incorridos'!$F59)</f>
        <v>0</v>
      </c>
      <c r="K59" s="243">
        <f>+SUMIFS('4º Trim'!$Q$132:$Q$181,'4º Trim'!$C$132:$C$181,'Custos Totais Incorridos'!$F59)</f>
        <v>0</v>
      </c>
      <c r="L59" s="243">
        <f>+SUMIFS('5º Trim'!$Q$132:$Q$181,'5º Trim'!$C$132:$C$181,'Custos Totais Incorridos'!$F59)</f>
        <v>0</v>
      </c>
      <c r="M59" s="243">
        <f>+SUMIFS('6º Trim'!$Q$132:$Q$181,'6º Trim'!$C$132:$C$181,'Custos Totais Incorridos'!$F59)</f>
        <v>0</v>
      </c>
      <c r="N59" s="243">
        <f>+SUMIFS('7º Trim'!$Q$132:$Q$181,'7º Trim'!$C$132:$C$181,'Custos Totais Incorridos'!$F59)</f>
        <v>0</v>
      </c>
      <c r="O59" s="243">
        <f>+SUMIFS('8º Trim'!$Q$132:$Q$181,'8º Trim'!$C$132:$C$181,'Custos Totais Incorridos'!$F59)</f>
        <v>0</v>
      </c>
      <c r="P59" s="243">
        <f>+SUMIFS('9º Trim'!$Q$132:$Q$181,'9º Trim'!$C$132:$C$181,'Custos Totais Incorridos'!$F59)</f>
        <v>0</v>
      </c>
      <c r="Q59" s="243">
        <f>+SUMIFS('10ºTrim'!$Q$132:$Q$181,'10ºTrim'!$C$132:$C$181,'Custos Totais Incorridos'!$F59)</f>
        <v>0</v>
      </c>
      <c r="R59" s="243">
        <f>+SUMIFS('9º Trim'!$Q$132:$Q$181,'9º Trim'!$C$132:$C$181,'Custos Totais Incorridos'!$F59)</f>
        <v>0</v>
      </c>
      <c r="S59" s="243">
        <f t="shared" si="8"/>
        <v>0</v>
      </c>
      <c r="T59" s="244"/>
      <c r="U59" s="245">
        <f t="shared" si="5"/>
        <v>0</v>
      </c>
      <c r="V59" s="242"/>
      <c r="W59" s="176">
        <f t="shared" si="11"/>
        <v>0</v>
      </c>
      <c r="X59" s="85">
        <f t="shared" si="6"/>
        <v>0</v>
      </c>
      <c r="Y59" s="6"/>
    </row>
    <row r="60" spans="3:25">
      <c r="C60" s="6" t="str">
        <f t="shared" si="9"/>
        <v>N</v>
      </c>
      <c r="D60" s="6"/>
      <c r="E60" s="44" t="str">
        <f t="shared" si="13"/>
        <v>c) Amortização de instrumentos e equipamento científico e técnico</v>
      </c>
      <c r="F60" s="47">
        <f t="shared" si="10"/>
        <v>0</v>
      </c>
      <c r="G60" s="48">
        <f t="shared" si="10"/>
        <v>0</v>
      </c>
      <c r="H60" s="243">
        <f>+SUMIFS('1º Trim'!$Q$132:$Q$181,'1º Trim'!$C$132:$C$181,'Custos Totais Incorridos'!$F60)</f>
        <v>0</v>
      </c>
      <c r="I60" s="243">
        <f>+SUMIFS('2º Trim'!$Q$132:$Q$181,'2º Trim'!$C$132:$C$181,'Custos Totais Incorridos'!$F60)</f>
        <v>0</v>
      </c>
      <c r="J60" s="243">
        <f>+SUMIFS('3º Trim'!$Q$132:$Q$181,'3º Trim'!$C$132:$C$181,'Custos Totais Incorridos'!$F60)</f>
        <v>0</v>
      </c>
      <c r="K60" s="243">
        <f>+SUMIFS('4º Trim'!$Q$132:$Q$181,'4º Trim'!$C$132:$C$181,'Custos Totais Incorridos'!$F60)</f>
        <v>0</v>
      </c>
      <c r="L60" s="243">
        <f>+SUMIFS('5º Trim'!$Q$132:$Q$181,'5º Trim'!$C$132:$C$181,'Custos Totais Incorridos'!$F60)</f>
        <v>0</v>
      </c>
      <c r="M60" s="243">
        <f>+SUMIFS('6º Trim'!$Q$132:$Q$181,'6º Trim'!$C$132:$C$181,'Custos Totais Incorridos'!$F60)</f>
        <v>0</v>
      </c>
      <c r="N60" s="243">
        <f>+SUMIFS('7º Trim'!$Q$132:$Q$181,'7º Trim'!$C$132:$C$181,'Custos Totais Incorridos'!$F60)</f>
        <v>0</v>
      </c>
      <c r="O60" s="243">
        <f>+SUMIFS('8º Trim'!$Q$132:$Q$181,'8º Trim'!$C$132:$C$181,'Custos Totais Incorridos'!$F60)</f>
        <v>0</v>
      </c>
      <c r="P60" s="243">
        <f>+SUMIFS('9º Trim'!$Q$132:$Q$181,'9º Trim'!$C$132:$C$181,'Custos Totais Incorridos'!$F60)</f>
        <v>0</v>
      </c>
      <c r="Q60" s="243">
        <f>+SUMIFS('10ºTrim'!$Q$132:$Q$181,'10ºTrim'!$C$132:$C$181,'Custos Totais Incorridos'!$F60)</f>
        <v>0</v>
      </c>
      <c r="R60" s="243">
        <f>+SUMIFS('9º Trim'!$Q$132:$Q$181,'9º Trim'!$C$132:$C$181,'Custos Totais Incorridos'!$F60)</f>
        <v>0</v>
      </c>
      <c r="S60" s="243">
        <f t="shared" si="8"/>
        <v>0</v>
      </c>
      <c r="T60" s="244"/>
      <c r="U60" s="245">
        <f t="shared" si="5"/>
        <v>0</v>
      </c>
      <c r="V60" s="242"/>
      <c r="W60" s="176">
        <f t="shared" si="11"/>
        <v>0</v>
      </c>
      <c r="X60" s="85">
        <f t="shared" si="6"/>
        <v>0</v>
      </c>
      <c r="Y60" s="6"/>
    </row>
    <row r="61" spans="3:25">
      <c r="C61" s="6" t="str">
        <f t="shared" si="9"/>
        <v>N</v>
      </c>
      <c r="D61" s="6"/>
      <c r="E61" s="44" t="str">
        <f t="shared" si="13"/>
        <v>c) Amortização de instrumentos e equipamento científico e técnico</v>
      </c>
      <c r="F61" s="47">
        <f t="shared" si="10"/>
        <v>0</v>
      </c>
      <c r="G61" s="48">
        <f t="shared" si="10"/>
        <v>0</v>
      </c>
      <c r="H61" s="243">
        <f>+SUMIFS('1º Trim'!$Q$132:$Q$181,'1º Trim'!$C$132:$C$181,'Custos Totais Incorridos'!$F61)</f>
        <v>0</v>
      </c>
      <c r="I61" s="243">
        <f>+SUMIFS('2º Trim'!$Q$132:$Q$181,'2º Trim'!$C$132:$C$181,'Custos Totais Incorridos'!$F61)</f>
        <v>0</v>
      </c>
      <c r="J61" s="243">
        <f>+SUMIFS('3º Trim'!$Q$132:$Q$181,'3º Trim'!$C$132:$C$181,'Custos Totais Incorridos'!$F61)</f>
        <v>0</v>
      </c>
      <c r="K61" s="243">
        <f>+SUMIFS('4º Trim'!$Q$132:$Q$181,'4º Trim'!$C$132:$C$181,'Custos Totais Incorridos'!$F61)</f>
        <v>0</v>
      </c>
      <c r="L61" s="243">
        <f>+SUMIFS('5º Trim'!$Q$132:$Q$181,'5º Trim'!$C$132:$C$181,'Custos Totais Incorridos'!$F61)</f>
        <v>0</v>
      </c>
      <c r="M61" s="243">
        <f>+SUMIFS('6º Trim'!$Q$132:$Q$181,'6º Trim'!$C$132:$C$181,'Custos Totais Incorridos'!$F61)</f>
        <v>0</v>
      </c>
      <c r="N61" s="243">
        <f>+SUMIFS('7º Trim'!$Q$132:$Q$181,'7º Trim'!$C$132:$C$181,'Custos Totais Incorridos'!$F61)</f>
        <v>0</v>
      </c>
      <c r="O61" s="243">
        <f>+SUMIFS('8º Trim'!$Q$132:$Q$181,'8º Trim'!$C$132:$C$181,'Custos Totais Incorridos'!$F61)</f>
        <v>0</v>
      </c>
      <c r="P61" s="243">
        <f>+SUMIFS('9º Trim'!$Q$132:$Q$181,'9º Trim'!$C$132:$C$181,'Custos Totais Incorridos'!$F61)</f>
        <v>0</v>
      </c>
      <c r="Q61" s="243">
        <f>+SUMIFS('10ºTrim'!$Q$132:$Q$181,'10ºTrim'!$C$132:$C$181,'Custos Totais Incorridos'!$F61)</f>
        <v>0</v>
      </c>
      <c r="R61" s="243">
        <f>+SUMIFS('9º Trim'!$Q$132:$Q$181,'9º Trim'!$C$132:$C$181,'Custos Totais Incorridos'!$F61)</f>
        <v>0</v>
      </c>
      <c r="S61" s="243">
        <f t="shared" si="8"/>
        <v>0</v>
      </c>
      <c r="T61" s="244"/>
      <c r="U61" s="245">
        <f t="shared" si="5"/>
        <v>0</v>
      </c>
      <c r="V61" s="242"/>
      <c r="W61" s="176">
        <f t="shared" si="11"/>
        <v>0</v>
      </c>
      <c r="X61" s="85">
        <f t="shared" si="6"/>
        <v>0</v>
      </c>
      <c r="Y61" s="6"/>
    </row>
    <row r="62" spans="3:25">
      <c r="C62" s="6" t="str">
        <f t="shared" si="9"/>
        <v>N</v>
      </c>
      <c r="D62" s="6"/>
      <c r="E62" s="44" t="str">
        <f t="shared" si="13"/>
        <v>c) Amortização de instrumentos e equipamento científico e técnico</v>
      </c>
      <c r="F62" s="47">
        <f t="shared" si="10"/>
        <v>0</v>
      </c>
      <c r="G62" s="48">
        <f t="shared" si="10"/>
        <v>0</v>
      </c>
      <c r="H62" s="243">
        <f>+SUMIFS('1º Trim'!$Q$132:$Q$181,'1º Trim'!$C$132:$C$181,'Custos Totais Incorridos'!$F62)</f>
        <v>0</v>
      </c>
      <c r="I62" s="243">
        <f>+SUMIFS('2º Trim'!$Q$132:$Q$181,'2º Trim'!$C$132:$C$181,'Custos Totais Incorridos'!$F62)</f>
        <v>0</v>
      </c>
      <c r="J62" s="243">
        <f>+SUMIFS('3º Trim'!$Q$132:$Q$181,'3º Trim'!$C$132:$C$181,'Custos Totais Incorridos'!$F62)</f>
        <v>0</v>
      </c>
      <c r="K62" s="243">
        <f>+SUMIFS('4º Trim'!$Q$132:$Q$181,'4º Trim'!$C$132:$C$181,'Custos Totais Incorridos'!$F62)</f>
        <v>0</v>
      </c>
      <c r="L62" s="243">
        <f>+SUMIFS('5º Trim'!$Q$132:$Q$181,'5º Trim'!$C$132:$C$181,'Custos Totais Incorridos'!$F62)</f>
        <v>0</v>
      </c>
      <c r="M62" s="243">
        <f>+SUMIFS('6º Trim'!$Q$132:$Q$181,'6º Trim'!$C$132:$C$181,'Custos Totais Incorridos'!$F62)</f>
        <v>0</v>
      </c>
      <c r="N62" s="243">
        <f>+SUMIFS('7º Trim'!$Q$132:$Q$181,'7º Trim'!$C$132:$C$181,'Custos Totais Incorridos'!$F62)</f>
        <v>0</v>
      </c>
      <c r="O62" s="243">
        <f>+SUMIFS('8º Trim'!$Q$132:$Q$181,'8º Trim'!$C$132:$C$181,'Custos Totais Incorridos'!$F62)</f>
        <v>0</v>
      </c>
      <c r="P62" s="243">
        <f>+SUMIFS('9º Trim'!$Q$132:$Q$181,'9º Trim'!$C$132:$C$181,'Custos Totais Incorridos'!$F62)</f>
        <v>0</v>
      </c>
      <c r="Q62" s="243">
        <f>+SUMIFS('10ºTrim'!$Q$132:$Q$181,'10ºTrim'!$C$132:$C$181,'Custos Totais Incorridos'!$F62)</f>
        <v>0</v>
      </c>
      <c r="R62" s="243">
        <f>+SUMIFS('9º Trim'!$Q$132:$Q$181,'9º Trim'!$C$132:$C$181,'Custos Totais Incorridos'!$F62)</f>
        <v>0</v>
      </c>
      <c r="S62" s="243">
        <f t="shared" si="8"/>
        <v>0</v>
      </c>
      <c r="T62" s="244"/>
      <c r="U62" s="245">
        <f t="shared" si="5"/>
        <v>0</v>
      </c>
      <c r="V62" s="242"/>
      <c r="W62" s="176">
        <f t="shared" si="11"/>
        <v>0</v>
      </c>
      <c r="X62" s="85">
        <f t="shared" si="6"/>
        <v>0</v>
      </c>
      <c r="Y62" s="6"/>
    </row>
    <row r="63" spans="3:25">
      <c r="C63" s="6" t="str">
        <f t="shared" si="9"/>
        <v>N</v>
      </c>
      <c r="D63" s="6"/>
      <c r="E63" s="44" t="str">
        <f t="shared" si="13"/>
        <v>c) Amortização de instrumentos e equipamento científico e técnico</v>
      </c>
      <c r="F63" s="47">
        <f t="shared" si="10"/>
        <v>0</v>
      </c>
      <c r="G63" s="48">
        <f t="shared" si="10"/>
        <v>0</v>
      </c>
      <c r="H63" s="243">
        <f>+SUMIFS('1º Trim'!$Q$132:$Q$181,'1º Trim'!$C$132:$C$181,'Custos Totais Incorridos'!$F63)</f>
        <v>0</v>
      </c>
      <c r="I63" s="243">
        <f>+SUMIFS('2º Trim'!$Q$132:$Q$181,'2º Trim'!$C$132:$C$181,'Custos Totais Incorridos'!$F63)</f>
        <v>0</v>
      </c>
      <c r="J63" s="243">
        <f>+SUMIFS('3º Trim'!$Q$132:$Q$181,'3º Trim'!$C$132:$C$181,'Custos Totais Incorridos'!$F63)</f>
        <v>0</v>
      </c>
      <c r="K63" s="243">
        <f>+SUMIFS('4º Trim'!$Q$132:$Q$181,'4º Trim'!$C$132:$C$181,'Custos Totais Incorridos'!$F63)</f>
        <v>0</v>
      </c>
      <c r="L63" s="243">
        <f>+SUMIFS('5º Trim'!$Q$132:$Q$181,'5º Trim'!$C$132:$C$181,'Custos Totais Incorridos'!$F63)</f>
        <v>0</v>
      </c>
      <c r="M63" s="243">
        <f>+SUMIFS('6º Trim'!$Q$132:$Q$181,'6º Trim'!$C$132:$C$181,'Custos Totais Incorridos'!$F63)</f>
        <v>0</v>
      </c>
      <c r="N63" s="243">
        <f>+SUMIFS('7º Trim'!$Q$132:$Q$181,'7º Trim'!$C$132:$C$181,'Custos Totais Incorridos'!$F63)</f>
        <v>0</v>
      </c>
      <c r="O63" s="243">
        <f>+SUMIFS('8º Trim'!$Q$132:$Q$181,'8º Trim'!$C$132:$C$181,'Custos Totais Incorridos'!$F63)</f>
        <v>0</v>
      </c>
      <c r="P63" s="243">
        <f>+SUMIFS('9º Trim'!$Q$132:$Q$181,'9º Trim'!$C$132:$C$181,'Custos Totais Incorridos'!$F63)</f>
        <v>0</v>
      </c>
      <c r="Q63" s="243">
        <f>+SUMIFS('10ºTrim'!$Q$132:$Q$181,'10ºTrim'!$C$132:$C$181,'Custos Totais Incorridos'!$F63)</f>
        <v>0</v>
      </c>
      <c r="R63" s="243">
        <f>+SUMIFS('9º Trim'!$Q$132:$Q$181,'9º Trim'!$C$132:$C$181,'Custos Totais Incorridos'!$F63)</f>
        <v>0</v>
      </c>
      <c r="S63" s="243">
        <f t="shared" si="8"/>
        <v>0</v>
      </c>
      <c r="T63" s="244"/>
      <c r="U63" s="245">
        <f t="shared" si="5"/>
        <v>0</v>
      </c>
      <c r="V63" s="242"/>
      <c r="W63" s="176">
        <f t="shared" si="11"/>
        <v>0</v>
      </c>
      <c r="X63" s="85">
        <f t="shared" si="6"/>
        <v>0</v>
      </c>
      <c r="Y63" s="6"/>
    </row>
    <row r="64" spans="3:25">
      <c r="C64" s="6" t="str">
        <f t="shared" si="9"/>
        <v>N</v>
      </c>
      <c r="D64" s="6"/>
      <c r="E64" s="44" t="str">
        <f t="shared" si="13"/>
        <v>c) Amortização de instrumentos e equipamento científico e técnico</v>
      </c>
      <c r="F64" s="47">
        <f t="shared" si="10"/>
        <v>0</v>
      </c>
      <c r="G64" s="48">
        <f t="shared" si="10"/>
        <v>0</v>
      </c>
      <c r="H64" s="243">
        <f>+SUMIFS('1º Trim'!$Q$132:$Q$181,'1º Trim'!$C$132:$C$181,'Custos Totais Incorridos'!$F64)</f>
        <v>0</v>
      </c>
      <c r="I64" s="243">
        <f>+SUMIFS('2º Trim'!$Q$132:$Q$181,'2º Trim'!$C$132:$C$181,'Custos Totais Incorridos'!$F64)</f>
        <v>0</v>
      </c>
      <c r="J64" s="243">
        <f>+SUMIFS('3º Trim'!$Q$132:$Q$181,'3º Trim'!$C$132:$C$181,'Custos Totais Incorridos'!$F64)</f>
        <v>0</v>
      </c>
      <c r="K64" s="243">
        <f>+SUMIFS('4º Trim'!$Q$132:$Q$181,'4º Trim'!$C$132:$C$181,'Custos Totais Incorridos'!$F64)</f>
        <v>0</v>
      </c>
      <c r="L64" s="243">
        <f>+SUMIFS('5º Trim'!$Q$132:$Q$181,'5º Trim'!$C$132:$C$181,'Custos Totais Incorridos'!$F64)</f>
        <v>0</v>
      </c>
      <c r="M64" s="243">
        <f>+SUMIFS('6º Trim'!$Q$132:$Q$181,'6º Trim'!$C$132:$C$181,'Custos Totais Incorridos'!$F64)</f>
        <v>0</v>
      </c>
      <c r="N64" s="243">
        <f>+SUMIFS('7º Trim'!$Q$132:$Q$181,'7º Trim'!$C$132:$C$181,'Custos Totais Incorridos'!$F64)</f>
        <v>0</v>
      </c>
      <c r="O64" s="243">
        <f>+SUMIFS('8º Trim'!$Q$132:$Q$181,'8º Trim'!$C$132:$C$181,'Custos Totais Incorridos'!$F64)</f>
        <v>0</v>
      </c>
      <c r="P64" s="243">
        <f>+SUMIFS('9º Trim'!$Q$132:$Q$181,'9º Trim'!$C$132:$C$181,'Custos Totais Incorridos'!$F64)</f>
        <v>0</v>
      </c>
      <c r="Q64" s="243">
        <f>+SUMIFS('10ºTrim'!$Q$132:$Q$181,'10ºTrim'!$C$132:$C$181,'Custos Totais Incorridos'!$F64)</f>
        <v>0</v>
      </c>
      <c r="R64" s="243">
        <f>+SUMIFS('9º Trim'!$Q$132:$Q$181,'9º Trim'!$C$132:$C$181,'Custos Totais Incorridos'!$F64)</f>
        <v>0</v>
      </c>
      <c r="S64" s="243">
        <f t="shared" si="8"/>
        <v>0</v>
      </c>
      <c r="T64" s="244"/>
      <c r="U64" s="245">
        <f t="shared" si="5"/>
        <v>0</v>
      </c>
      <c r="V64" s="242"/>
      <c r="W64" s="176">
        <f t="shared" si="11"/>
        <v>0</v>
      </c>
      <c r="X64" s="85">
        <f t="shared" si="6"/>
        <v>0</v>
      </c>
      <c r="Y64" s="6"/>
    </row>
    <row r="65" spans="3:25">
      <c r="C65" s="6" t="str">
        <f t="shared" si="9"/>
        <v>N</v>
      </c>
      <c r="D65" s="6"/>
      <c r="E65" s="44" t="str">
        <f t="shared" si="13"/>
        <v>c) Amortização de instrumentos e equipamento científico e técnico</v>
      </c>
      <c r="F65" s="47">
        <f t="shared" si="10"/>
        <v>0</v>
      </c>
      <c r="G65" s="48">
        <f t="shared" si="10"/>
        <v>0</v>
      </c>
      <c r="H65" s="243">
        <f>+SUMIFS('1º Trim'!$Q$132:$Q$181,'1º Trim'!$C$132:$C$181,'Custos Totais Incorridos'!$F65)</f>
        <v>0</v>
      </c>
      <c r="I65" s="243">
        <f>+SUMIFS('2º Trim'!$Q$132:$Q$181,'2º Trim'!$C$132:$C$181,'Custos Totais Incorridos'!$F65)</f>
        <v>0</v>
      </c>
      <c r="J65" s="243">
        <f>+SUMIFS('3º Trim'!$Q$132:$Q$181,'3º Trim'!$C$132:$C$181,'Custos Totais Incorridos'!$F65)</f>
        <v>0</v>
      </c>
      <c r="K65" s="243">
        <f>+SUMIFS('4º Trim'!$Q$132:$Q$181,'4º Trim'!$C$132:$C$181,'Custos Totais Incorridos'!$F65)</f>
        <v>0</v>
      </c>
      <c r="L65" s="243">
        <f>+SUMIFS('5º Trim'!$Q$132:$Q$181,'5º Trim'!$C$132:$C$181,'Custos Totais Incorridos'!$F65)</f>
        <v>0</v>
      </c>
      <c r="M65" s="243">
        <f>+SUMIFS('6º Trim'!$Q$132:$Q$181,'6º Trim'!$C$132:$C$181,'Custos Totais Incorridos'!$F65)</f>
        <v>0</v>
      </c>
      <c r="N65" s="243">
        <f>+SUMIFS('7º Trim'!$Q$132:$Q$181,'7º Trim'!$C$132:$C$181,'Custos Totais Incorridos'!$F65)</f>
        <v>0</v>
      </c>
      <c r="O65" s="243">
        <f>+SUMIFS('8º Trim'!$Q$132:$Q$181,'8º Trim'!$C$132:$C$181,'Custos Totais Incorridos'!$F65)</f>
        <v>0</v>
      </c>
      <c r="P65" s="243">
        <f>+SUMIFS('9º Trim'!$Q$132:$Q$181,'9º Trim'!$C$132:$C$181,'Custos Totais Incorridos'!$F65)</f>
        <v>0</v>
      </c>
      <c r="Q65" s="243">
        <f>+SUMIFS('10ºTrim'!$Q$132:$Q$181,'10ºTrim'!$C$132:$C$181,'Custos Totais Incorridos'!$F65)</f>
        <v>0</v>
      </c>
      <c r="R65" s="243">
        <f>+SUMIFS('9º Trim'!$Q$132:$Q$181,'9º Trim'!$C$132:$C$181,'Custos Totais Incorridos'!$F65)</f>
        <v>0</v>
      </c>
      <c r="S65" s="243">
        <f t="shared" si="8"/>
        <v>0</v>
      </c>
      <c r="T65" s="244"/>
      <c r="U65" s="245">
        <f t="shared" si="5"/>
        <v>0</v>
      </c>
      <c r="V65" s="242"/>
      <c r="W65" s="176">
        <f t="shared" si="11"/>
        <v>0</v>
      </c>
      <c r="X65" s="85">
        <f t="shared" si="6"/>
        <v>0</v>
      </c>
      <c r="Y65" s="6"/>
    </row>
    <row r="66" spans="3:25">
      <c r="C66" s="6" t="str">
        <f t="shared" si="9"/>
        <v>N</v>
      </c>
      <c r="D66" s="6"/>
      <c r="E66" s="44" t="str">
        <f t="shared" si="13"/>
        <v>c) Amortização de instrumentos e equipamento científico e técnico</v>
      </c>
      <c r="F66" s="47">
        <f t="shared" si="10"/>
        <v>0</v>
      </c>
      <c r="G66" s="48">
        <f t="shared" si="10"/>
        <v>0</v>
      </c>
      <c r="H66" s="243">
        <f>+SUMIFS('1º Trim'!$Q$132:$Q$181,'1º Trim'!$C$132:$C$181,'Custos Totais Incorridos'!$F66)</f>
        <v>0</v>
      </c>
      <c r="I66" s="243">
        <f>+SUMIFS('2º Trim'!$Q$132:$Q$181,'2º Trim'!$C$132:$C$181,'Custos Totais Incorridos'!$F66)</f>
        <v>0</v>
      </c>
      <c r="J66" s="243">
        <f>+SUMIFS('3º Trim'!$Q$132:$Q$181,'3º Trim'!$C$132:$C$181,'Custos Totais Incorridos'!$F66)</f>
        <v>0</v>
      </c>
      <c r="K66" s="243">
        <f>+SUMIFS('4º Trim'!$Q$132:$Q$181,'4º Trim'!$C$132:$C$181,'Custos Totais Incorridos'!$F66)</f>
        <v>0</v>
      </c>
      <c r="L66" s="243">
        <f>+SUMIFS('5º Trim'!$Q$132:$Q$181,'5º Trim'!$C$132:$C$181,'Custos Totais Incorridos'!$F66)</f>
        <v>0</v>
      </c>
      <c r="M66" s="243">
        <f>+SUMIFS('6º Trim'!$Q$132:$Q$181,'6º Trim'!$C$132:$C$181,'Custos Totais Incorridos'!$F66)</f>
        <v>0</v>
      </c>
      <c r="N66" s="243">
        <f>+SUMIFS('7º Trim'!$Q$132:$Q$181,'7º Trim'!$C$132:$C$181,'Custos Totais Incorridos'!$F66)</f>
        <v>0</v>
      </c>
      <c r="O66" s="243">
        <f>+SUMIFS('8º Trim'!$Q$132:$Q$181,'8º Trim'!$C$132:$C$181,'Custos Totais Incorridos'!$F66)</f>
        <v>0</v>
      </c>
      <c r="P66" s="243">
        <f>+SUMIFS('9º Trim'!$Q$132:$Q$181,'9º Trim'!$C$132:$C$181,'Custos Totais Incorridos'!$F66)</f>
        <v>0</v>
      </c>
      <c r="Q66" s="243">
        <f>+SUMIFS('10ºTrim'!$Q$132:$Q$181,'10ºTrim'!$C$132:$C$181,'Custos Totais Incorridos'!$F66)</f>
        <v>0</v>
      </c>
      <c r="R66" s="243">
        <f>+SUMIFS('9º Trim'!$Q$132:$Q$181,'9º Trim'!$C$132:$C$181,'Custos Totais Incorridos'!$F66)</f>
        <v>0</v>
      </c>
      <c r="S66" s="243">
        <f t="shared" si="8"/>
        <v>0</v>
      </c>
      <c r="T66" s="244"/>
      <c r="U66" s="245">
        <f t="shared" si="5"/>
        <v>0</v>
      </c>
      <c r="V66" s="242"/>
      <c r="W66" s="176">
        <f t="shared" si="11"/>
        <v>0</v>
      </c>
      <c r="X66" s="85">
        <f t="shared" si="6"/>
        <v>0</v>
      </c>
      <c r="Y66" s="6"/>
    </row>
    <row r="67" spans="3:25">
      <c r="C67" s="6" t="str">
        <f t="shared" si="9"/>
        <v>N</v>
      </c>
      <c r="D67" s="6"/>
      <c r="E67" s="44" t="str">
        <f t="shared" si="13"/>
        <v>c) Amortização de instrumentos e equipamento científico e técnico</v>
      </c>
      <c r="F67" s="47">
        <f t="shared" si="10"/>
        <v>0</v>
      </c>
      <c r="G67" s="48">
        <f t="shared" si="10"/>
        <v>0</v>
      </c>
      <c r="H67" s="243">
        <f>+SUMIFS('1º Trim'!$Q$132:$Q$181,'1º Trim'!$C$132:$C$181,'Custos Totais Incorridos'!$F67)</f>
        <v>0</v>
      </c>
      <c r="I67" s="243">
        <f>+SUMIFS('2º Trim'!$Q$132:$Q$181,'2º Trim'!$C$132:$C$181,'Custos Totais Incorridos'!$F67)</f>
        <v>0</v>
      </c>
      <c r="J67" s="243">
        <f>+SUMIFS('3º Trim'!$Q$132:$Q$181,'3º Trim'!$C$132:$C$181,'Custos Totais Incorridos'!$F67)</f>
        <v>0</v>
      </c>
      <c r="K67" s="243">
        <f>+SUMIFS('4º Trim'!$Q$132:$Q$181,'4º Trim'!$C$132:$C$181,'Custos Totais Incorridos'!$F67)</f>
        <v>0</v>
      </c>
      <c r="L67" s="243">
        <f>+SUMIFS('5º Trim'!$Q$132:$Q$181,'5º Trim'!$C$132:$C$181,'Custos Totais Incorridos'!$F67)</f>
        <v>0</v>
      </c>
      <c r="M67" s="243">
        <f>+SUMIFS('6º Trim'!$Q$132:$Q$181,'6º Trim'!$C$132:$C$181,'Custos Totais Incorridos'!$F67)</f>
        <v>0</v>
      </c>
      <c r="N67" s="243">
        <f>+SUMIFS('7º Trim'!$Q$132:$Q$181,'7º Trim'!$C$132:$C$181,'Custos Totais Incorridos'!$F67)</f>
        <v>0</v>
      </c>
      <c r="O67" s="243">
        <f>+SUMIFS('8º Trim'!$Q$132:$Q$181,'8º Trim'!$C$132:$C$181,'Custos Totais Incorridos'!$F67)</f>
        <v>0</v>
      </c>
      <c r="P67" s="243">
        <f>+SUMIFS('9º Trim'!$Q$132:$Q$181,'9º Trim'!$C$132:$C$181,'Custos Totais Incorridos'!$F67)</f>
        <v>0</v>
      </c>
      <c r="Q67" s="243">
        <f>+SUMIFS('10ºTrim'!$Q$132:$Q$181,'10ºTrim'!$C$132:$C$181,'Custos Totais Incorridos'!$F67)</f>
        <v>0</v>
      </c>
      <c r="R67" s="243">
        <f>+SUMIFS('9º Trim'!$Q$132:$Q$181,'9º Trim'!$C$132:$C$181,'Custos Totais Incorridos'!$F67)</f>
        <v>0</v>
      </c>
      <c r="S67" s="243">
        <f t="shared" si="8"/>
        <v>0</v>
      </c>
      <c r="T67" s="244"/>
      <c r="U67" s="245">
        <f t="shared" si="5"/>
        <v>0</v>
      </c>
      <c r="V67" s="242"/>
      <c r="W67" s="176">
        <f t="shared" si="11"/>
        <v>0</v>
      </c>
      <c r="X67" s="85">
        <f t="shared" si="6"/>
        <v>0</v>
      </c>
      <c r="Y67" s="6"/>
    </row>
    <row r="68" spans="3:25" ht="25.5">
      <c r="C68" s="6" t="str">
        <f t="shared" si="9"/>
        <v>S</v>
      </c>
      <c r="D68" s="6"/>
      <c r="E68" s="78" t="s">
        <v>21</v>
      </c>
      <c r="F68" s="47">
        <f t="shared" si="10"/>
        <v>0</v>
      </c>
      <c r="G68" s="48">
        <f t="shared" si="10"/>
        <v>0</v>
      </c>
      <c r="H68" s="243">
        <f>+SUMIFS('1º Trim'!$Q$190:$Q$199,'1º Trim'!$C$190:$C$199,'Custos Totais Incorridos'!$F68)</f>
        <v>0</v>
      </c>
      <c r="I68" s="243">
        <f>+SUMIFS('2º Trim'!$Q$190:$Q$199,'2º Trim'!$C$190:$C$199,'Custos Totais Incorridos'!$F68)</f>
        <v>0</v>
      </c>
      <c r="J68" s="243">
        <f>+SUMIFS('3º Trim'!$Q$190:$Q$199,'3º Trim'!$C$190:$C$199,'Custos Totais Incorridos'!$F68)</f>
        <v>0</v>
      </c>
      <c r="K68" s="243">
        <f>+SUMIFS('4º Trim'!$Q$190:$Q$199,'4º Trim'!$C$190:$C$199,'Custos Totais Incorridos'!$F68)</f>
        <v>0</v>
      </c>
      <c r="L68" s="243">
        <f>+SUMIFS('5º Trim'!$Q$190:$Q$199,'5º Trim'!$C$190:$C$199,'Custos Totais Incorridos'!$F68)</f>
        <v>0</v>
      </c>
      <c r="M68" s="243">
        <f>+SUMIFS('6º Trim'!$Q$190:$Q$199,'6º Trim'!$C$190:$C$199,'Custos Totais Incorridos'!$F68)</f>
        <v>0</v>
      </c>
      <c r="N68" s="243">
        <f>+SUMIFS('7º Trim'!$Q$190:$Q$199,'7º Trim'!$C$190:$C$199,'Custos Totais Incorridos'!$F68)</f>
        <v>0</v>
      </c>
      <c r="O68" s="243">
        <f>+SUMIFS('8º Trim'!$Q$190:$Q$199,'8º Trim'!$C$190:$C$199,'Custos Totais Incorridos'!$F68)</f>
        <v>0</v>
      </c>
      <c r="P68" s="243">
        <f>+SUMIFS('9º Trim'!$Q$190:$Q$199,'9º Trim'!$C$190:$C$199,'Custos Totais Incorridos'!$F68)</f>
        <v>0</v>
      </c>
      <c r="Q68" s="243">
        <f>+SUMIFS('10ºTrim'!$Q$190:$Q$199,'10ºTrim'!$C$190:$C$199,'Custos Totais Incorridos'!$F68)</f>
        <v>0</v>
      </c>
      <c r="R68" s="243">
        <f>+SUMIFS('11ºTrim'!$Q$190:$Q$199,'11ºTrim'!$C$190:$C$199,'Custos Totais Incorridos'!$F68)</f>
        <v>0</v>
      </c>
      <c r="S68" s="243">
        <f t="shared" si="8"/>
        <v>0</v>
      </c>
      <c r="T68" s="244"/>
      <c r="U68" s="245">
        <f t="shared" si="5"/>
        <v>0</v>
      </c>
      <c r="V68" s="242"/>
      <c r="W68" s="176">
        <f t="shared" si="11"/>
        <v>0</v>
      </c>
      <c r="X68" s="85">
        <f t="shared" si="6"/>
        <v>0</v>
      </c>
      <c r="Y68" s="6"/>
    </row>
    <row r="69" spans="3:25">
      <c r="C69" s="6" t="str">
        <f t="shared" si="9"/>
        <v>N</v>
      </c>
      <c r="D69" s="6"/>
      <c r="E69" s="44" t="s">
        <v>21</v>
      </c>
      <c r="F69" s="47">
        <f t="shared" si="10"/>
        <v>0</v>
      </c>
      <c r="G69" s="48">
        <f t="shared" si="10"/>
        <v>0</v>
      </c>
      <c r="H69" s="243">
        <f>+SUMIFS('1º Trim'!$Q$190:$Q$199,'1º Trim'!$C$190:$C$199,'Custos Totais Incorridos'!$F69)</f>
        <v>0</v>
      </c>
      <c r="I69" s="243">
        <f>+SUMIFS('2º Trim'!$Q$190:$Q$199,'2º Trim'!$C$190:$C$199,'Custos Totais Incorridos'!$F69)</f>
        <v>0</v>
      </c>
      <c r="J69" s="243">
        <f>+SUMIFS('3º Trim'!$Q$190:$Q$199,'3º Trim'!$C$190:$C$199,'Custos Totais Incorridos'!$F69)</f>
        <v>0</v>
      </c>
      <c r="K69" s="243">
        <f>+SUMIFS('4º Trim'!$Q$190:$Q$199,'4º Trim'!$C$190:$C$199,'Custos Totais Incorridos'!$F69)</f>
        <v>0</v>
      </c>
      <c r="L69" s="243">
        <f>+SUMIFS('5º Trim'!$Q$190:$Q$199,'5º Trim'!$C$190:$C$199,'Custos Totais Incorridos'!$F69)</f>
        <v>0</v>
      </c>
      <c r="M69" s="243">
        <f>+SUMIFS('6º Trim'!$Q$190:$Q$199,'6º Trim'!$C$190:$C$199,'Custos Totais Incorridos'!$F69)</f>
        <v>0</v>
      </c>
      <c r="N69" s="243">
        <f>+SUMIFS('7º Trim'!$Q$190:$Q$199,'7º Trim'!$C$190:$C$199,'Custos Totais Incorridos'!$F69)</f>
        <v>0</v>
      </c>
      <c r="O69" s="243">
        <f>+SUMIFS('8º Trim'!$Q$190:$Q$199,'8º Trim'!$C$190:$C$199,'Custos Totais Incorridos'!$F69)</f>
        <v>0</v>
      </c>
      <c r="P69" s="243">
        <f>+SUMIFS('9º Trim'!$Q$190:$Q$199,'9º Trim'!$C$190:$C$199,'Custos Totais Incorridos'!$F69)</f>
        <v>0</v>
      </c>
      <c r="Q69" s="243">
        <f>+SUMIFS('10ºTrim'!$Q$190:$Q$199,'10ºTrim'!$C$190:$C$199,'Custos Totais Incorridos'!$F69)</f>
        <v>0</v>
      </c>
      <c r="R69" s="243">
        <f>+SUMIFS('11ºTrim'!$Q$190:$Q$199,'11ºTrim'!$C$190:$C$199,'Custos Totais Incorridos'!$F69)</f>
        <v>0</v>
      </c>
      <c r="S69" s="243">
        <f t="shared" si="8"/>
        <v>0</v>
      </c>
      <c r="T69" s="244"/>
      <c r="U69" s="245">
        <f t="shared" si="5"/>
        <v>0</v>
      </c>
      <c r="V69" s="242"/>
      <c r="W69" s="176">
        <f t="shared" si="11"/>
        <v>0</v>
      </c>
      <c r="X69" s="85">
        <f t="shared" si="6"/>
        <v>0</v>
      </c>
      <c r="Y69" s="6"/>
    </row>
    <row r="70" spans="3:25">
      <c r="C70" s="6" t="str">
        <f t="shared" si="9"/>
        <v>N</v>
      </c>
      <c r="D70" s="6"/>
      <c r="E70" s="44" t="str">
        <f t="shared" ref="E70:E83" si="14">+E69</f>
        <v>d) Despesas associadas ao registo nacional e estrangeiro de patentes</v>
      </c>
      <c r="F70" s="47">
        <f t="shared" si="10"/>
        <v>0</v>
      </c>
      <c r="G70" s="48">
        <f t="shared" si="10"/>
        <v>0</v>
      </c>
      <c r="H70" s="243">
        <f>+SUMIFS('1º Trim'!$Q$190:$Q$199,'1º Trim'!$C$190:$C$199,'Custos Totais Incorridos'!$F70)</f>
        <v>0</v>
      </c>
      <c r="I70" s="243">
        <f>+SUMIFS('2º Trim'!$Q$190:$Q$199,'2º Trim'!$C$190:$C$199,'Custos Totais Incorridos'!$F70)</f>
        <v>0</v>
      </c>
      <c r="J70" s="243">
        <f>+SUMIFS('3º Trim'!$Q$190:$Q$199,'3º Trim'!$C$190:$C$199,'Custos Totais Incorridos'!$F70)</f>
        <v>0</v>
      </c>
      <c r="K70" s="243">
        <f>+SUMIFS('4º Trim'!$Q$190:$Q$199,'4º Trim'!$C$190:$C$199,'Custos Totais Incorridos'!$F70)</f>
        <v>0</v>
      </c>
      <c r="L70" s="243">
        <f>+SUMIFS('5º Trim'!$Q$190:$Q$199,'5º Trim'!$C$190:$C$199,'Custos Totais Incorridos'!$F70)</f>
        <v>0</v>
      </c>
      <c r="M70" s="243">
        <f>+SUMIFS('6º Trim'!$Q$190:$Q$199,'6º Trim'!$C$190:$C$199,'Custos Totais Incorridos'!$F70)</f>
        <v>0</v>
      </c>
      <c r="N70" s="243">
        <f>+SUMIFS('7º Trim'!$Q$190:$Q$199,'7º Trim'!$C$190:$C$199,'Custos Totais Incorridos'!$F70)</f>
        <v>0</v>
      </c>
      <c r="O70" s="243">
        <f>+SUMIFS('8º Trim'!$Q$190:$Q$199,'8º Trim'!$C$190:$C$199,'Custos Totais Incorridos'!$F70)</f>
        <v>0</v>
      </c>
      <c r="P70" s="243">
        <f>+SUMIFS('9º Trim'!$Q$190:$Q$199,'9º Trim'!$C$190:$C$199,'Custos Totais Incorridos'!$F70)</f>
        <v>0</v>
      </c>
      <c r="Q70" s="243">
        <f>+SUMIFS('10ºTrim'!$Q$190:$Q$199,'10ºTrim'!$C$190:$C$199,'Custos Totais Incorridos'!$F70)</f>
        <v>0</v>
      </c>
      <c r="R70" s="243">
        <f>+SUMIFS('11ºTrim'!$Q$190:$Q$199,'11ºTrim'!$C$190:$C$199,'Custos Totais Incorridos'!$F70)</f>
        <v>0</v>
      </c>
      <c r="S70" s="243">
        <f t="shared" si="8"/>
        <v>0</v>
      </c>
      <c r="T70" s="244"/>
      <c r="U70" s="245">
        <f t="shared" si="5"/>
        <v>0</v>
      </c>
      <c r="V70" s="242"/>
      <c r="W70" s="176">
        <f t="shared" si="11"/>
        <v>0</v>
      </c>
      <c r="X70" s="85">
        <f t="shared" si="6"/>
        <v>0</v>
      </c>
      <c r="Y70" s="6"/>
    </row>
    <row r="71" spans="3:25">
      <c r="C71" s="6" t="str">
        <f t="shared" si="9"/>
        <v>N</v>
      </c>
      <c r="D71" s="6"/>
      <c r="E71" s="44" t="str">
        <f t="shared" si="14"/>
        <v>d) Despesas associadas ao registo nacional e estrangeiro de patentes</v>
      </c>
      <c r="F71" s="47">
        <f t="shared" si="10"/>
        <v>0</v>
      </c>
      <c r="G71" s="48">
        <f t="shared" si="10"/>
        <v>0</v>
      </c>
      <c r="H71" s="243">
        <f>+SUMIFS('1º Trim'!$Q$190:$Q$199,'1º Trim'!$C$190:$C$199,'Custos Totais Incorridos'!$F71)</f>
        <v>0</v>
      </c>
      <c r="I71" s="243">
        <f>+SUMIFS('2º Trim'!$Q$190:$Q$199,'2º Trim'!$C$190:$C$199,'Custos Totais Incorridos'!$F71)</f>
        <v>0</v>
      </c>
      <c r="J71" s="243">
        <f>+SUMIFS('3º Trim'!$Q$190:$Q$199,'3º Trim'!$C$190:$C$199,'Custos Totais Incorridos'!$F71)</f>
        <v>0</v>
      </c>
      <c r="K71" s="243">
        <f>+SUMIFS('4º Trim'!$Q$190:$Q$199,'4º Trim'!$C$190:$C$199,'Custos Totais Incorridos'!$F71)</f>
        <v>0</v>
      </c>
      <c r="L71" s="243">
        <f>+SUMIFS('5º Trim'!$Q$190:$Q$199,'5º Trim'!$C$190:$C$199,'Custos Totais Incorridos'!$F71)</f>
        <v>0</v>
      </c>
      <c r="M71" s="243">
        <f>+SUMIFS('6º Trim'!$Q$190:$Q$199,'6º Trim'!$C$190:$C$199,'Custos Totais Incorridos'!$F71)</f>
        <v>0</v>
      </c>
      <c r="N71" s="243">
        <f>+SUMIFS('7º Trim'!$Q$190:$Q$199,'7º Trim'!$C$190:$C$199,'Custos Totais Incorridos'!$F71)</f>
        <v>0</v>
      </c>
      <c r="O71" s="243">
        <f>+SUMIFS('8º Trim'!$Q$190:$Q$199,'8º Trim'!$C$190:$C$199,'Custos Totais Incorridos'!$F71)</f>
        <v>0</v>
      </c>
      <c r="P71" s="243">
        <f>+SUMIFS('9º Trim'!$Q$190:$Q$199,'9º Trim'!$C$190:$C$199,'Custos Totais Incorridos'!$F71)</f>
        <v>0</v>
      </c>
      <c r="Q71" s="243">
        <f>+SUMIFS('10ºTrim'!$Q$190:$Q$199,'10ºTrim'!$C$190:$C$199,'Custos Totais Incorridos'!$F71)</f>
        <v>0</v>
      </c>
      <c r="R71" s="243">
        <f>+SUMIFS('11ºTrim'!$Q$190:$Q$199,'11ºTrim'!$C$190:$C$199,'Custos Totais Incorridos'!$F71)</f>
        <v>0</v>
      </c>
      <c r="S71" s="243">
        <f t="shared" si="8"/>
        <v>0</v>
      </c>
      <c r="T71" s="244"/>
      <c r="U71" s="245">
        <f t="shared" si="5"/>
        <v>0</v>
      </c>
      <c r="V71" s="242"/>
      <c r="W71" s="176">
        <f t="shared" si="11"/>
        <v>0</v>
      </c>
      <c r="X71" s="85">
        <f t="shared" si="6"/>
        <v>0</v>
      </c>
      <c r="Y71" s="6"/>
    </row>
    <row r="72" spans="3:25">
      <c r="C72" s="6" t="str">
        <f t="shared" si="9"/>
        <v>N</v>
      </c>
      <c r="D72" s="6"/>
      <c r="E72" s="44" t="str">
        <f t="shared" si="14"/>
        <v>d) Despesas associadas ao registo nacional e estrangeiro de patentes</v>
      </c>
      <c r="F72" s="47">
        <f t="shared" si="10"/>
        <v>0</v>
      </c>
      <c r="G72" s="48">
        <f t="shared" si="10"/>
        <v>0</v>
      </c>
      <c r="H72" s="243">
        <f>+SUMIFS('1º Trim'!$Q$190:$Q$199,'1º Trim'!$C$190:$C$199,'Custos Totais Incorridos'!$F72)</f>
        <v>0</v>
      </c>
      <c r="I72" s="243">
        <f>+SUMIFS('2º Trim'!$Q$190:$Q$199,'2º Trim'!$C$190:$C$199,'Custos Totais Incorridos'!$F72)</f>
        <v>0</v>
      </c>
      <c r="J72" s="243">
        <f>+SUMIFS('3º Trim'!$Q$190:$Q$199,'3º Trim'!$C$190:$C$199,'Custos Totais Incorridos'!$F72)</f>
        <v>0</v>
      </c>
      <c r="K72" s="243">
        <f>+SUMIFS('4º Trim'!$Q$190:$Q$199,'4º Trim'!$C$190:$C$199,'Custos Totais Incorridos'!$F72)</f>
        <v>0</v>
      </c>
      <c r="L72" s="243">
        <f>+SUMIFS('5º Trim'!$Q$190:$Q$199,'5º Trim'!$C$190:$C$199,'Custos Totais Incorridos'!$F72)</f>
        <v>0</v>
      </c>
      <c r="M72" s="243">
        <f>+SUMIFS('6º Trim'!$Q$190:$Q$199,'6º Trim'!$C$190:$C$199,'Custos Totais Incorridos'!$F72)</f>
        <v>0</v>
      </c>
      <c r="N72" s="243">
        <f>+SUMIFS('7º Trim'!$Q$190:$Q$199,'7º Trim'!$C$190:$C$199,'Custos Totais Incorridos'!$F72)</f>
        <v>0</v>
      </c>
      <c r="O72" s="243">
        <f>+SUMIFS('8º Trim'!$Q$190:$Q$199,'8º Trim'!$C$190:$C$199,'Custos Totais Incorridos'!$F72)</f>
        <v>0</v>
      </c>
      <c r="P72" s="243">
        <f>+SUMIFS('9º Trim'!$Q$190:$Q$199,'9º Trim'!$C$190:$C$199,'Custos Totais Incorridos'!$F72)</f>
        <v>0</v>
      </c>
      <c r="Q72" s="243">
        <f>+SUMIFS('10ºTrim'!$Q$190:$Q$199,'10ºTrim'!$C$190:$C$199,'Custos Totais Incorridos'!$F72)</f>
        <v>0</v>
      </c>
      <c r="R72" s="243">
        <f>+SUMIFS('11ºTrim'!$Q$190:$Q$199,'11ºTrim'!$C$190:$C$199,'Custos Totais Incorridos'!$F72)</f>
        <v>0</v>
      </c>
      <c r="S72" s="243">
        <f t="shared" si="8"/>
        <v>0</v>
      </c>
      <c r="T72" s="244"/>
      <c r="U72" s="245">
        <f t="shared" si="5"/>
        <v>0</v>
      </c>
      <c r="V72" s="242"/>
      <c r="W72" s="176">
        <f t="shared" si="11"/>
        <v>0</v>
      </c>
      <c r="X72" s="85">
        <f t="shared" si="6"/>
        <v>0</v>
      </c>
      <c r="Y72" s="6"/>
    </row>
    <row r="73" spans="3:25">
      <c r="C73" s="6" t="str">
        <f t="shared" si="9"/>
        <v>N</v>
      </c>
      <c r="D73" s="6"/>
      <c r="E73" s="44" t="str">
        <f t="shared" si="14"/>
        <v>d) Despesas associadas ao registo nacional e estrangeiro de patentes</v>
      </c>
      <c r="F73" s="47">
        <f t="shared" si="10"/>
        <v>0</v>
      </c>
      <c r="G73" s="48">
        <f t="shared" si="10"/>
        <v>0</v>
      </c>
      <c r="H73" s="243">
        <f>+SUMIFS('1º Trim'!$Q$190:$Q$199,'1º Trim'!$C$190:$C$199,'Custos Totais Incorridos'!$F73)</f>
        <v>0</v>
      </c>
      <c r="I73" s="243">
        <f>+SUMIFS('2º Trim'!$Q$190:$Q$199,'2º Trim'!$C$190:$C$199,'Custos Totais Incorridos'!$F73)</f>
        <v>0</v>
      </c>
      <c r="J73" s="243">
        <f>+SUMIFS('3º Trim'!$Q$190:$Q$199,'3º Trim'!$C$190:$C$199,'Custos Totais Incorridos'!$F73)</f>
        <v>0</v>
      </c>
      <c r="K73" s="243">
        <f>+SUMIFS('4º Trim'!$Q$190:$Q$199,'4º Trim'!$C$190:$C$199,'Custos Totais Incorridos'!$F73)</f>
        <v>0</v>
      </c>
      <c r="L73" s="243">
        <f>+SUMIFS('5º Trim'!$Q$190:$Q$199,'5º Trim'!$C$190:$C$199,'Custos Totais Incorridos'!$F73)</f>
        <v>0</v>
      </c>
      <c r="M73" s="243">
        <f>+SUMIFS('6º Trim'!$Q$190:$Q$199,'6º Trim'!$C$190:$C$199,'Custos Totais Incorridos'!$F73)</f>
        <v>0</v>
      </c>
      <c r="N73" s="243">
        <f>+SUMIFS('7º Trim'!$Q$190:$Q$199,'7º Trim'!$C$190:$C$199,'Custos Totais Incorridos'!$F73)</f>
        <v>0</v>
      </c>
      <c r="O73" s="243">
        <f>+SUMIFS('8º Trim'!$Q$190:$Q$199,'8º Trim'!$C$190:$C$199,'Custos Totais Incorridos'!$F73)</f>
        <v>0</v>
      </c>
      <c r="P73" s="243">
        <f>+SUMIFS('9º Trim'!$Q$190:$Q$199,'9º Trim'!$C$190:$C$199,'Custos Totais Incorridos'!$F73)</f>
        <v>0</v>
      </c>
      <c r="Q73" s="243">
        <f>+SUMIFS('10ºTrim'!$Q$190:$Q$199,'10ºTrim'!$C$190:$C$199,'Custos Totais Incorridos'!$F73)</f>
        <v>0</v>
      </c>
      <c r="R73" s="243">
        <f>+SUMIFS('11ºTrim'!$Q$190:$Q$199,'11ºTrim'!$C$190:$C$199,'Custos Totais Incorridos'!$F73)</f>
        <v>0</v>
      </c>
      <c r="S73" s="243">
        <f t="shared" si="8"/>
        <v>0</v>
      </c>
      <c r="T73" s="244"/>
      <c r="U73" s="245">
        <f t="shared" si="5"/>
        <v>0</v>
      </c>
      <c r="V73" s="242"/>
      <c r="W73" s="176">
        <f t="shared" si="11"/>
        <v>0</v>
      </c>
      <c r="X73" s="85">
        <f t="shared" si="6"/>
        <v>0</v>
      </c>
      <c r="Y73" s="6"/>
    </row>
    <row r="74" spans="3:25">
      <c r="C74" s="6" t="str">
        <f t="shared" si="9"/>
        <v>N</v>
      </c>
      <c r="D74" s="6"/>
      <c r="E74" s="44" t="str">
        <f t="shared" si="14"/>
        <v>d) Despesas associadas ao registo nacional e estrangeiro de patentes</v>
      </c>
      <c r="F74" s="47">
        <f t="shared" si="10"/>
        <v>0</v>
      </c>
      <c r="G74" s="48">
        <f t="shared" si="10"/>
        <v>0</v>
      </c>
      <c r="H74" s="243">
        <f>+SUMIFS('1º Trim'!$Q$190:$Q$199,'1º Trim'!$C$190:$C$199,'Custos Totais Incorridos'!$F74)</f>
        <v>0</v>
      </c>
      <c r="I74" s="243">
        <f>+SUMIFS('2º Trim'!$Q$190:$Q$199,'2º Trim'!$C$190:$C$199,'Custos Totais Incorridos'!$F74)</f>
        <v>0</v>
      </c>
      <c r="J74" s="243">
        <f>+SUMIFS('3º Trim'!$Q$190:$Q$199,'3º Trim'!$C$190:$C$199,'Custos Totais Incorridos'!$F74)</f>
        <v>0</v>
      </c>
      <c r="K74" s="243">
        <f>+SUMIFS('4º Trim'!$Q$190:$Q$199,'4º Trim'!$C$190:$C$199,'Custos Totais Incorridos'!$F74)</f>
        <v>0</v>
      </c>
      <c r="L74" s="243">
        <f>+SUMIFS('5º Trim'!$Q$190:$Q$199,'5º Trim'!$C$190:$C$199,'Custos Totais Incorridos'!$F74)</f>
        <v>0</v>
      </c>
      <c r="M74" s="243">
        <f>+SUMIFS('6º Trim'!$Q$190:$Q$199,'6º Trim'!$C$190:$C$199,'Custos Totais Incorridos'!$F74)</f>
        <v>0</v>
      </c>
      <c r="N74" s="243">
        <f>+SUMIFS('7º Trim'!$Q$190:$Q$199,'7º Trim'!$C$190:$C$199,'Custos Totais Incorridos'!$F74)</f>
        <v>0</v>
      </c>
      <c r="O74" s="243">
        <f>+SUMIFS('8º Trim'!$Q$190:$Q$199,'8º Trim'!$C$190:$C$199,'Custos Totais Incorridos'!$F74)</f>
        <v>0</v>
      </c>
      <c r="P74" s="243">
        <f>+SUMIFS('9º Trim'!$Q$190:$Q$199,'9º Trim'!$C$190:$C$199,'Custos Totais Incorridos'!$F74)</f>
        <v>0</v>
      </c>
      <c r="Q74" s="243">
        <f>+SUMIFS('10ºTrim'!$Q$190:$Q$199,'10ºTrim'!$C$190:$C$199,'Custos Totais Incorridos'!$F74)</f>
        <v>0</v>
      </c>
      <c r="R74" s="243">
        <f>+SUMIFS('11ºTrim'!$Q$190:$Q$199,'11ºTrim'!$C$190:$C$199,'Custos Totais Incorridos'!$F74)</f>
        <v>0</v>
      </c>
      <c r="S74" s="243">
        <f t="shared" si="8"/>
        <v>0</v>
      </c>
      <c r="T74" s="244"/>
      <c r="U74" s="245">
        <f t="shared" si="5"/>
        <v>0</v>
      </c>
      <c r="V74" s="242"/>
      <c r="W74" s="176">
        <f t="shared" si="11"/>
        <v>0</v>
      </c>
      <c r="X74" s="85">
        <f t="shared" si="6"/>
        <v>0</v>
      </c>
      <c r="Y74" s="6"/>
    </row>
    <row r="75" spans="3:25">
      <c r="C75" s="6" t="str">
        <f t="shared" si="9"/>
        <v>N</v>
      </c>
      <c r="D75" s="6"/>
      <c r="E75" s="44" t="str">
        <f t="shared" si="14"/>
        <v>d) Despesas associadas ao registo nacional e estrangeiro de patentes</v>
      </c>
      <c r="F75" s="47">
        <f t="shared" si="10"/>
        <v>0</v>
      </c>
      <c r="G75" s="48">
        <f t="shared" si="10"/>
        <v>0</v>
      </c>
      <c r="H75" s="243">
        <f>+SUMIFS('1º Trim'!$Q$190:$Q$199,'1º Trim'!$C$190:$C$199,'Custos Totais Incorridos'!$F75)</f>
        <v>0</v>
      </c>
      <c r="I75" s="243">
        <f>+SUMIFS('2º Trim'!$Q$190:$Q$199,'2º Trim'!$C$190:$C$199,'Custos Totais Incorridos'!$F75)</f>
        <v>0</v>
      </c>
      <c r="J75" s="243">
        <f>+SUMIFS('3º Trim'!$Q$190:$Q$199,'3º Trim'!$C$190:$C$199,'Custos Totais Incorridos'!$F75)</f>
        <v>0</v>
      </c>
      <c r="K75" s="243">
        <f>+SUMIFS('4º Trim'!$Q$190:$Q$199,'4º Trim'!$C$190:$C$199,'Custos Totais Incorridos'!$F75)</f>
        <v>0</v>
      </c>
      <c r="L75" s="243">
        <f>+SUMIFS('5º Trim'!$Q$190:$Q$199,'5º Trim'!$C$190:$C$199,'Custos Totais Incorridos'!$F75)</f>
        <v>0</v>
      </c>
      <c r="M75" s="243">
        <f>+SUMIFS('6º Trim'!$Q$190:$Q$199,'6º Trim'!$C$190:$C$199,'Custos Totais Incorridos'!$F75)</f>
        <v>0</v>
      </c>
      <c r="N75" s="243">
        <f>+SUMIFS('7º Trim'!$Q$190:$Q$199,'7º Trim'!$C$190:$C$199,'Custos Totais Incorridos'!$F75)</f>
        <v>0</v>
      </c>
      <c r="O75" s="243">
        <f>+SUMIFS('8º Trim'!$Q$190:$Q$199,'8º Trim'!$C$190:$C$199,'Custos Totais Incorridos'!$F75)</f>
        <v>0</v>
      </c>
      <c r="P75" s="243">
        <f>+SUMIFS('9º Trim'!$Q$190:$Q$199,'9º Trim'!$C$190:$C$199,'Custos Totais Incorridos'!$F75)</f>
        <v>0</v>
      </c>
      <c r="Q75" s="243">
        <f>+SUMIFS('10ºTrim'!$Q$190:$Q$199,'10ºTrim'!$C$190:$C$199,'Custos Totais Incorridos'!$F75)</f>
        <v>0</v>
      </c>
      <c r="R75" s="243">
        <f>+SUMIFS('11ºTrim'!$Q$190:$Q$199,'11ºTrim'!$C$190:$C$199,'Custos Totais Incorridos'!$F75)</f>
        <v>0</v>
      </c>
      <c r="S75" s="243">
        <f t="shared" si="8"/>
        <v>0</v>
      </c>
      <c r="T75" s="244"/>
      <c r="U75" s="245">
        <f t="shared" si="5"/>
        <v>0</v>
      </c>
      <c r="V75" s="242"/>
      <c r="W75" s="176">
        <f t="shared" si="11"/>
        <v>0</v>
      </c>
      <c r="X75" s="85">
        <f t="shared" si="6"/>
        <v>0</v>
      </c>
      <c r="Y75" s="6"/>
    </row>
    <row r="76" spans="3:25">
      <c r="C76" s="6" t="str">
        <f t="shared" si="9"/>
        <v>N</v>
      </c>
      <c r="D76" s="6"/>
      <c r="E76" s="44" t="str">
        <f t="shared" si="14"/>
        <v>d) Despesas associadas ao registo nacional e estrangeiro de patentes</v>
      </c>
      <c r="F76" s="47">
        <f t="shared" si="10"/>
        <v>0</v>
      </c>
      <c r="G76" s="48">
        <f t="shared" si="10"/>
        <v>0</v>
      </c>
      <c r="H76" s="243">
        <f>+SUMIFS('1º Trim'!$Q$190:$Q$199,'1º Trim'!$C$190:$C$199,'Custos Totais Incorridos'!$F76)</f>
        <v>0</v>
      </c>
      <c r="I76" s="243">
        <f>+SUMIFS('2º Trim'!$Q$190:$Q$199,'2º Trim'!$C$190:$C$199,'Custos Totais Incorridos'!$F76)</f>
        <v>0</v>
      </c>
      <c r="J76" s="243">
        <f>+SUMIFS('3º Trim'!$Q$190:$Q$199,'3º Trim'!$C$190:$C$199,'Custos Totais Incorridos'!$F76)</f>
        <v>0</v>
      </c>
      <c r="K76" s="243">
        <f>+SUMIFS('4º Trim'!$Q$190:$Q$199,'4º Trim'!$C$190:$C$199,'Custos Totais Incorridos'!$F76)</f>
        <v>0</v>
      </c>
      <c r="L76" s="243">
        <f>+SUMIFS('5º Trim'!$Q$190:$Q$199,'5º Trim'!$C$190:$C$199,'Custos Totais Incorridos'!$F76)</f>
        <v>0</v>
      </c>
      <c r="M76" s="243">
        <f>+SUMIFS('6º Trim'!$Q$190:$Q$199,'6º Trim'!$C$190:$C$199,'Custos Totais Incorridos'!$F76)</f>
        <v>0</v>
      </c>
      <c r="N76" s="243">
        <f>+SUMIFS('7º Trim'!$Q$190:$Q$199,'7º Trim'!$C$190:$C$199,'Custos Totais Incorridos'!$F76)</f>
        <v>0</v>
      </c>
      <c r="O76" s="243">
        <f>+SUMIFS('8º Trim'!$Q$190:$Q$199,'8º Trim'!$C$190:$C$199,'Custos Totais Incorridos'!$F76)</f>
        <v>0</v>
      </c>
      <c r="P76" s="243">
        <f>+SUMIFS('9º Trim'!$Q$190:$Q$199,'9º Trim'!$C$190:$C$199,'Custos Totais Incorridos'!$F76)</f>
        <v>0</v>
      </c>
      <c r="Q76" s="243">
        <f>+SUMIFS('10ºTrim'!$Q$190:$Q$199,'10ºTrim'!$C$190:$C$199,'Custos Totais Incorridos'!$F76)</f>
        <v>0</v>
      </c>
      <c r="R76" s="243">
        <f>+SUMIFS('11ºTrim'!$Q$190:$Q$199,'11ºTrim'!$C$190:$C$199,'Custos Totais Incorridos'!$F76)</f>
        <v>0</v>
      </c>
      <c r="S76" s="243">
        <f t="shared" si="8"/>
        <v>0</v>
      </c>
      <c r="T76" s="244"/>
      <c r="U76" s="245">
        <f t="shared" si="5"/>
        <v>0</v>
      </c>
      <c r="V76" s="242"/>
      <c r="W76" s="176">
        <f t="shared" si="11"/>
        <v>0</v>
      </c>
      <c r="X76" s="85">
        <f t="shared" si="6"/>
        <v>0</v>
      </c>
      <c r="Y76" s="6"/>
    </row>
    <row r="77" spans="3:25">
      <c r="C77" s="6" t="str">
        <f t="shared" si="9"/>
        <v>N</v>
      </c>
      <c r="D77" s="6"/>
      <c r="E77" s="44" t="str">
        <f t="shared" si="14"/>
        <v>d) Despesas associadas ao registo nacional e estrangeiro de patentes</v>
      </c>
      <c r="F77" s="47">
        <f t="shared" si="10"/>
        <v>0</v>
      </c>
      <c r="G77" s="48">
        <f t="shared" si="10"/>
        <v>0</v>
      </c>
      <c r="H77" s="243">
        <f>+SUMIFS('1º Trim'!$Q$190:$Q$199,'1º Trim'!$C$190:$C$199,'Custos Totais Incorridos'!$F77)</f>
        <v>0</v>
      </c>
      <c r="I77" s="243">
        <f>+SUMIFS('2º Trim'!$Q$190:$Q$199,'2º Trim'!$C$190:$C$199,'Custos Totais Incorridos'!$F77)</f>
        <v>0</v>
      </c>
      <c r="J77" s="243">
        <f>+SUMIFS('3º Trim'!$Q$190:$Q$199,'3º Trim'!$C$190:$C$199,'Custos Totais Incorridos'!$F77)</f>
        <v>0</v>
      </c>
      <c r="K77" s="243">
        <f>+SUMIFS('4º Trim'!$Q$190:$Q$199,'4º Trim'!$C$190:$C$199,'Custos Totais Incorridos'!$F77)</f>
        <v>0</v>
      </c>
      <c r="L77" s="243">
        <f>+SUMIFS('5º Trim'!$Q$190:$Q$199,'5º Trim'!$C$190:$C$199,'Custos Totais Incorridos'!$F77)</f>
        <v>0</v>
      </c>
      <c r="M77" s="243">
        <f>+SUMIFS('6º Trim'!$Q$190:$Q$199,'6º Trim'!$C$190:$C$199,'Custos Totais Incorridos'!$F77)</f>
        <v>0</v>
      </c>
      <c r="N77" s="243">
        <f>+SUMIFS('7º Trim'!$Q$190:$Q$199,'7º Trim'!$C$190:$C$199,'Custos Totais Incorridos'!$F77)</f>
        <v>0</v>
      </c>
      <c r="O77" s="243">
        <f>+SUMIFS('8º Trim'!$Q$190:$Q$199,'8º Trim'!$C$190:$C$199,'Custos Totais Incorridos'!$F77)</f>
        <v>0</v>
      </c>
      <c r="P77" s="243">
        <f>+SUMIFS('9º Trim'!$Q$190:$Q$199,'9º Trim'!$C$190:$C$199,'Custos Totais Incorridos'!$F77)</f>
        <v>0</v>
      </c>
      <c r="Q77" s="243">
        <f>+SUMIFS('10ºTrim'!$Q$190:$Q$199,'10ºTrim'!$C$190:$C$199,'Custos Totais Incorridos'!$F77)</f>
        <v>0</v>
      </c>
      <c r="R77" s="243">
        <f>+SUMIFS('11ºTrim'!$Q$190:$Q$199,'11ºTrim'!$C$190:$C$199,'Custos Totais Incorridos'!$F77)</f>
        <v>0</v>
      </c>
      <c r="S77" s="243">
        <f t="shared" si="8"/>
        <v>0</v>
      </c>
      <c r="T77" s="244"/>
      <c r="U77" s="245">
        <f t="shared" si="5"/>
        <v>0</v>
      </c>
      <c r="V77" s="242"/>
      <c r="W77" s="176">
        <f t="shared" si="11"/>
        <v>0</v>
      </c>
      <c r="X77" s="85">
        <f t="shared" si="6"/>
        <v>0</v>
      </c>
      <c r="Y77" s="6"/>
    </row>
    <row r="78" spans="3:25">
      <c r="C78" s="6" t="str">
        <f t="shared" si="9"/>
        <v>N</v>
      </c>
      <c r="D78" s="6"/>
      <c r="E78" s="44" t="str">
        <f t="shared" si="14"/>
        <v>d) Despesas associadas ao registo nacional e estrangeiro de patentes</v>
      </c>
      <c r="F78" s="47">
        <f t="shared" si="10"/>
        <v>0</v>
      </c>
      <c r="G78" s="48">
        <f t="shared" si="10"/>
        <v>0</v>
      </c>
      <c r="H78" s="243">
        <f>+SUMIFS('1º Trim'!$Q$190:$Q$199,'1º Trim'!$C$190:$C$199,'Custos Totais Incorridos'!$F78)</f>
        <v>0</v>
      </c>
      <c r="I78" s="243">
        <f>+SUMIFS('2º Trim'!$Q$190:$Q$199,'2º Trim'!$C$190:$C$199,'Custos Totais Incorridos'!$F78)</f>
        <v>0</v>
      </c>
      <c r="J78" s="243">
        <f>+SUMIFS('3º Trim'!$Q$190:$Q$199,'3º Trim'!$C$190:$C$199,'Custos Totais Incorridos'!$F78)</f>
        <v>0</v>
      </c>
      <c r="K78" s="243">
        <f>+SUMIFS('4º Trim'!$Q$190:$Q$199,'4º Trim'!$C$190:$C$199,'Custos Totais Incorridos'!$F78)</f>
        <v>0</v>
      </c>
      <c r="L78" s="243">
        <f>+SUMIFS('5º Trim'!$Q$190:$Q$199,'5º Trim'!$C$190:$C$199,'Custos Totais Incorridos'!$F78)</f>
        <v>0</v>
      </c>
      <c r="M78" s="243">
        <f>+SUMIFS('6º Trim'!$Q$190:$Q$199,'6º Trim'!$C$190:$C$199,'Custos Totais Incorridos'!$F78)</f>
        <v>0</v>
      </c>
      <c r="N78" s="243">
        <f>+SUMIFS('7º Trim'!$Q$190:$Q$199,'7º Trim'!$C$190:$C$199,'Custos Totais Incorridos'!$F78)</f>
        <v>0</v>
      </c>
      <c r="O78" s="243">
        <f>+SUMIFS('8º Trim'!$Q$190:$Q$199,'8º Trim'!$C$190:$C$199,'Custos Totais Incorridos'!$F78)</f>
        <v>0</v>
      </c>
      <c r="P78" s="243">
        <f>+SUMIFS('9º Trim'!$Q$190:$Q$199,'9º Trim'!$C$190:$C$199,'Custos Totais Incorridos'!$F78)</f>
        <v>0</v>
      </c>
      <c r="Q78" s="243">
        <f>+SUMIFS('10ºTrim'!$Q$190:$Q$199,'10ºTrim'!$C$190:$C$199,'Custos Totais Incorridos'!$F78)</f>
        <v>0</v>
      </c>
      <c r="R78" s="243">
        <f>+SUMIFS('11ºTrim'!$Q$190:$Q$199,'11ºTrim'!$C$190:$C$199,'Custos Totais Incorridos'!$F78)</f>
        <v>0</v>
      </c>
      <c r="S78" s="243">
        <f t="shared" si="8"/>
        <v>0</v>
      </c>
      <c r="T78" s="244"/>
      <c r="U78" s="245">
        <f t="shared" si="5"/>
        <v>0</v>
      </c>
      <c r="V78" s="242"/>
      <c r="W78" s="176">
        <f t="shared" si="11"/>
        <v>0</v>
      </c>
      <c r="X78" s="85">
        <f t="shared" si="6"/>
        <v>0</v>
      </c>
      <c r="Y78" s="6"/>
    </row>
    <row r="79" spans="3:25">
      <c r="C79" s="6" t="str">
        <f t="shared" si="9"/>
        <v>N</v>
      </c>
      <c r="D79" s="6"/>
      <c r="E79" s="44" t="str">
        <f t="shared" si="14"/>
        <v>d) Despesas associadas ao registo nacional e estrangeiro de patentes</v>
      </c>
      <c r="F79" s="47">
        <f t="shared" si="10"/>
        <v>0</v>
      </c>
      <c r="G79" s="48">
        <f t="shared" si="10"/>
        <v>0</v>
      </c>
      <c r="H79" s="243">
        <f>+SUMIFS('1º Trim'!$Q$190:$Q$199,'1º Trim'!$C$190:$C$199,'Custos Totais Incorridos'!$F79)</f>
        <v>0</v>
      </c>
      <c r="I79" s="243">
        <f>+SUMIFS('2º Trim'!$Q$190:$Q$199,'2º Trim'!$C$190:$C$199,'Custos Totais Incorridos'!$F79)</f>
        <v>0</v>
      </c>
      <c r="J79" s="243">
        <f>+SUMIFS('3º Trim'!$Q$190:$Q$199,'3º Trim'!$C$190:$C$199,'Custos Totais Incorridos'!$F79)</f>
        <v>0</v>
      </c>
      <c r="K79" s="243">
        <f>+SUMIFS('4º Trim'!$Q$190:$Q$199,'4º Trim'!$C$190:$C$199,'Custos Totais Incorridos'!$F79)</f>
        <v>0</v>
      </c>
      <c r="L79" s="243">
        <f>+SUMIFS('5º Trim'!$Q$190:$Q$199,'5º Trim'!$C$190:$C$199,'Custos Totais Incorridos'!$F79)</f>
        <v>0</v>
      </c>
      <c r="M79" s="243">
        <f>+SUMIFS('6º Trim'!$Q$190:$Q$199,'6º Trim'!$C$190:$C$199,'Custos Totais Incorridos'!$F79)</f>
        <v>0</v>
      </c>
      <c r="N79" s="243">
        <f>+SUMIFS('7º Trim'!$Q$190:$Q$199,'7º Trim'!$C$190:$C$199,'Custos Totais Incorridos'!$F79)</f>
        <v>0</v>
      </c>
      <c r="O79" s="243">
        <f>+SUMIFS('8º Trim'!$Q$190:$Q$199,'8º Trim'!$C$190:$C$199,'Custos Totais Incorridos'!$F79)</f>
        <v>0</v>
      </c>
      <c r="P79" s="243">
        <f>+SUMIFS('9º Trim'!$Q$190:$Q$199,'9º Trim'!$C$190:$C$199,'Custos Totais Incorridos'!$F79)</f>
        <v>0</v>
      </c>
      <c r="Q79" s="243">
        <f>+SUMIFS('10ºTrim'!$Q$190:$Q$199,'10ºTrim'!$C$190:$C$199,'Custos Totais Incorridos'!$F79)</f>
        <v>0</v>
      </c>
      <c r="R79" s="243">
        <f>+SUMIFS('11ºTrim'!$Q$190:$Q$199,'11ºTrim'!$C$190:$C$199,'Custos Totais Incorridos'!$F79)</f>
        <v>0</v>
      </c>
      <c r="S79" s="243">
        <f t="shared" si="8"/>
        <v>0</v>
      </c>
      <c r="T79" s="244"/>
      <c r="U79" s="245">
        <f t="shared" si="5"/>
        <v>0</v>
      </c>
      <c r="V79" s="242"/>
      <c r="W79" s="176">
        <f t="shared" si="11"/>
        <v>0</v>
      </c>
      <c r="X79" s="85">
        <f t="shared" si="6"/>
        <v>0</v>
      </c>
      <c r="Y79" s="6"/>
    </row>
    <row r="80" spans="3:25">
      <c r="C80" s="6" t="str">
        <f t="shared" si="9"/>
        <v>N</v>
      </c>
      <c r="D80" s="6"/>
      <c r="E80" s="44" t="str">
        <f t="shared" si="14"/>
        <v>d) Despesas associadas ao registo nacional e estrangeiro de patentes</v>
      </c>
      <c r="F80" s="47">
        <f t="shared" si="10"/>
        <v>0</v>
      </c>
      <c r="G80" s="48">
        <f t="shared" si="10"/>
        <v>0</v>
      </c>
      <c r="H80" s="243">
        <f>+SUMIFS('1º Trim'!$Q$190:$Q$199,'1º Trim'!$C$190:$C$199,'Custos Totais Incorridos'!$F80)</f>
        <v>0</v>
      </c>
      <c r="I80" s="243">
        <f>+SUMIFS('2º Trim'!$Q$190:$Q$199,'2º Trim'!$C$190:$C$199,'Custos Totais Incorridos'!$F80)</f>
        <v>0</v>
      </c>
      <c r="J80" s="243">
        <f>+SUMIFS('3º Trim'!$Q$190:$Q$199,'3º Trim'!$C$190:$C$199,'Custos Totais Incorridos'!$F80)</f>
        <v>0</v>
      </c>
      <c r="K80" s="243">
        <f>+SUMIFS('4º Trim'!$Q$190:$Q$199,'4º Trim'!$C$190:$C$199,'Custos Totais Incorridos'!$F80)</f>
        <v>0</v>
      </c>
      <c r="L80" s="243">
        <f>+SUMIFS('5º Trim'!$Q$190:$Q$199,'5º Trim'!$C$190:$C$199,'Custos Totais Incorridos'!$F80)</f>
        <v>0</v>
      </c>
      <c r="M80" s="243">
        <f>+SUMIFS('6º Trim'!$Q$190:$Q$199,'6º Trim'!$C$190:$C$199,'Custos Totais Incorridos'!$F80)</f>
        <v>0</v>
      </c>
      <c r="N80" s="243">
        <f>+SUMIFS('7º Trim'!$Q$190:$Q$199,'7º Trim'!$C$190:$C$199,'Custos Totais Incorridos'!$F80)</f>
        <v>0</v>
      </c>
      <c r="O80" s="243">
        <f>+SUMIFS('8º Trim'!$Q$190:$Q$199,'8º Trim'!$C$190:$C$199,'Custos Totais Incorridos'!$F80)</f>
        <v>0</v>
      </c>
      <c r="P80" s="243">
        <f>+SUMIFS('9º Trim'!$Q$190:$Q$199,'9º Trim'!$C$190:$C$199,'Custos Totais Incorridos'!$F80)</f>
        <v>0</v>
      </c>
      <c r="Q80" s="243">
        <f>+SUMIFS('10ºTrim'!$Q$190:$Q$199,'10ºTrim'!$C$190:$C$199,'Custos Totais Incorridos'!$F80)</f>
        <v>0</v>
      </c>
      <c r="R80" s="243">
        <f>+SUMIFS('11ºTrim'!$Q$190:$Q$199,'11ºTrim'!$C$190:$C$199,'Custos Totais Incorridos'!$F80)</f>
        <v>0</v>
      </c>
      <c r="S80" s="243">
        <f t="shared" si="8"/>
        <v>0</v>
      </c>
      <c r="T80" s="244"/>
      <c r="U80" s="245">
        <f t="shared" si="5"/>
        <v>0</v>
      </c>
      <c r="V80" s="242"/>
      <c r="W80" s="176">
        <f t="shared" si="11"/>
        <v>0</v>
      </c>
      <c r="X80" s="85">
        <f t="shared" si="6"/>
        <v>0</v>
      </c>
      <c r="Y80" s="6"/>
    </row>
    <row r="81" spans="3:25">
      <c r="C81" s="6" t="str">
        <f t="shared" si="9"/>
        <v>N</v>
      </c>
      <c r="D81" s="6"/>
      <c r="E81" s="44" t="str">
        <f t="shared" si="14"/>
        <v>d) Despesas associadas ao registo nacional e estrangeiro de patentes</v>
      </c>
      <c r="F81" s="47">
        <f t="shared" si="10"/>
        <v>0</v>
      </c>
      <c r="G81" s="48">
        <f t="shared" si="10"/>
        <v>0</v>
      </c>
      <c r="H81" s="243">
        <f>+SUMIFS('1º Trim'!$Q$190:$Q$199,'1º Trim'!$C$190:$C$199,'Custos Totais Incorridos'!$F81)</f>
        <v>0</v>
      </c>
      <c r="I81" s="243">
        <f>+SUMIFS('2º Trim'!$Q$190:$Q$199,'2º Trim'!$C$190:$C$199,'Custos Totais Incorridos'!$F81)</f>
        <v>0</v>
      </c>
      <c r="J81" s="243">
        <f>+SUMIFS('3º Trim'!$Q$190:$Q$199,'3º Trim'!$C$190:$C$199,'Custos Totais Incorridos'!$F81)</f>
        <v>0</v>
      </c>
      <c r="K81" s="243">
        <f>+SUMIFS('4º Trim'!$Q$190:$Q$199,'4º Trim'!$C$190:$C$199,'Custos Totais Incorridos'!$F81)</f>
        <v>0</v>
      </c>
      <c r="L81" s="243">
        <f>+SUMIFS('5º Trim'!$Q$190:$Q$199,'5º Trim'!$C$190:$C$199,'Custos Totais Incorridos'!$F81)</f>
        <v>0</v>
      </c>
      <c r="M81" s="243">
        <f>+SUMIFS('6º Trim'!$Q$190:$Q$199,'6º Trim'!$C$190:$C$199,'Custos Totais Incorridos'!$F81)</f>
        <v>0</v>
      </c>
      <c r="N81" s="243">
        <f>+SUMIFS('7º Trim'!$Q$190:$Q$199,'7º Trim'!$C$190:$C$199,'Custos Totais Incorridos'!$F81)</f>
        <v>0</v>
      </c>
      <c r="O81" s="243">
        <f>+SUMIFS('8º Trim'!$Q$190:$Q$199,'8º Trim'!$C$190:$C$199,'Custos Totais Incorridos'!$F81)</f>
        <v>0</v>
      </c>
      <c r="P81" s="243">
        <f>+SUMIFS('9º Trim'!$Q$190:$Q$199,'9º Trim'!$C$190:$C$199,'Custos Totais Incorridos'!$F81)</f>
        <v>0</v>
      </c>
      <c r="Q81" s="243">
        <f>+SUMIFS('10ºTrim'!$Q$190:$Q$199,'10ºTrim'!$C$190:$C$199,'Custos Totais Incorridos'!$F81)</f>
        <v>0</v>
      </c>
      <c r="R81" s="243">
        <f>+SUMIFS('11ºTrim'!$Q$190:$Q$199,'11ºTrim'!$C$190:$C$199,'Custos Totais Incorridos'!$F81)</f>
        <v>0</v>
      </c>
      <c r="S81" s="243">
        <f t="shared" si="8"/>
        <v>0</v>
      </c>
      <c r="T81" s="244"/>
      <c r="U81" s="245">
        <f t="shared" si="5"/>
        <v>0</v>
      </c>
      <c r="V81" s="242"/>
      <c r="W81" s="176">
        <f t="shared" si="11"/>
        <v>0</v>
      </c>
      <c r="X81" s="85">
        <f t="shared" si="6"/>
        <v>0</v>
      </c>
      <c r="Y81" s="6"/>
    </row>
    <row r="82" spans="3:25">
      <c r="C82" s="6" t="str">
        <f t="shared" si="9"/>
        <v>N</v>
      </c>
      <c r="D82" s="6"/>
      <c r="E82" s="44" t="str">
        <f t="shared" si="14"/>
        <v>d) Despesas associadas ao registo nacional e estrangeiro de patentes</v>
      </c>
      <c r="F82" s="47">
        <f t="shared" si="10"/>
        <v>0</v>
      </c>
      <c r="G82" s="48">
        <f t="shared" si="10"/>
        <v>0</v>
      </c>
      <c r="H82" s="243">
        <f>+SUMIFS('1º Trim'!$Q$190:$Q$199,'1º Trim'!$C$190:$C$199,'Custos Totais Incorridos'!$F82)</f>
        <v>0</v>
      </c>
      <c r="I82" s="243">
        <f>+SUMIFS('2º Trim'!$Q$190:$Q$199,'2º Trim'!$C$190:$C$199,'Custos Totais Incorridos'!$F82)</f>
        <v>0</v>
      </c>
      <c r="J82" s="243">
        <f>+SUMIFS('3º Trim'!$Q$190:$Q$199,'3º Trim'!$C$190:$C$199,'Custos Totais Incorridos'!$F82)</f>
        <v>0</v>
      </c>
      <c r="K82" s="243">
        <f>+SUMIFS('4º Trim'!$Q$190:$Q$199,'4º Trim'!$C$190:$C$199,'Custos Totais Incorridos'!$F82)</f>
        <v>0</v>
      </c>
      <c r="L82" s="243">
        <f>+SUMIFS('5º Trim'!$Q$190:$Q$199,'5º Trim'!$C$190:$C$199,'Custos Totais Incorridos'!$F82)</f>
        <v>0</v>
      </c>
      <c r="M82" s="243">
        <f>+SUMIFS('6º Trim'!$Q$190:$Q$199,'6º Trim'!$C$190:$C$199,'Custos Totais Incorridos'!$F82)</f>
        <v>0</v>
      </c>
      <c r="N82" s="243">
        <f>+SUMIFS('7º Trim'!$Q$190:$Q$199,'7º Trim'!$C$190:$C$199,'Custos Totais Incorridos'!$F82)</f>
        <v>0</v>
      </c>
      <c r="O82" s="243">
        <f>+SUMIFS('8º Trim'!$Q$190:$Q$199,'8º Trim'!$C$190:$C$199,'Custos Totais Incorridos'!$F82)</f>
        <v>0</v>
      </c>
      <c r="P82" s="243">
        <f>+SUMIFS('9º Trim'!$Q$190:$Q$199,'9º Trim'!$C$190:$C$199,'Custos Totais Incorridos'!$F82)</f>
        <v>0</v>
      </c>
      <c r="Q82" s="243">
        <f>+SUMIFS('10ºTrim'!$Q$190:$Q$199,'10ºTrim'!$C$190:$C$199,'Custos Totais Incorridos'!$F82)</f>
        <v>0</v>
      </c>
      <c r="R82" s="243">
        <f>+SUMIFS('11ºTrim'!$Q$190:$Q$199,'11ºTrim'!$C$190:$C$199,'Custos Totais Incorridos'!$F82)</f>
        <v>0</v>
      </c>
      <c r="S82" s="243">
        <f t="shared" si="8"/>
        <v>0</v>
      </c>
      <c r="T82" s="244"/>
      <c r="U82" s="245">
        <f t="shared" si="5"/>
        <v>0</v>
      </c>
      <c r="V82" s="242"/>
      <c r="W82" s="176">
        <f t="shared" si="11"/>
        <v>0</v>
      </c>
      <c r="X82" s="85">
        <f t="shared" si="6"/>
        <v>0</v>
      </c>
      <c r="Y82" s="6"/>
    </row>
    <row r="83" spans="3:25">
      <c r="C83" s="6" t="str">
        <f t="shared" si="9"/>
        <v>N</v>
      </c>
      <c r="D83" s="6"/>
      <c r="E83" s="44" t="str">
        <f t="shared" si="14"/>
        <v>d) Despesas associadas ao registo nacional e estrangeiro de patentes</v>
      </c>
      <c r="F83" s="47">
        <f t="shared" si="10"/>
        <v>0</v>
      </c>
      <c r="G83" s="48">
        <f t="shared" si="10"/>
        <v>0</v>
      </c>
      <c r="H83" s="243">
        <f>+SUMIFS('1º Trim'!$Q$190:$Q$199,'1º Trim'!$C$190:$C$199,'Custos Totais Incorridos'!$F83)</f>
        <v>0</v>
      </c>
      <c r="I83" s="243">
        <f>+SUMIFS('2º Trim'!$Q$190:$Q$199,'2º Trim'!$C$190:$C$199,'Custos Totais Incorridos'!$F83)</f>
        <v>0</v>
      </c>
      <c r="J83" s="243">
        <f>+SUMIFS('3º Trim'!$Q$190:$Q$199,'3º Trim'!$C$190:$C$199,'Custos Totais Incorridos'!$F83)</f>
        <v>0</v>
      </c>
      <c r="K83" s="243">
        <f>+SUMIFS('4º Trim'!$Q$190:$Q$199,'4º Trim'!$C$190:$C$199,'Custos Totais Incorridos'!$F83)</f>
        <v>0</v>
      </c>
      <c r="L83" s="243">
        <f>+SUMIFS('5º Trim'!$Q$190:$Q$199,'5º Trim'!$C$190:$C$199,'Custos Totais Incorridos'!$F83)</f>
        <v>0</v>
      </c>
      <c r="M83" s="243">
        <f>+SUMIFS('6º Trim'!$Q$190:$Q$199,'6º Trim'!$C$190:$C$199,'Custos Totais Incorridos'!$F83)</f>
        <v>0</v>
      </c>
      <c r="N83" s="243">
        <f>+SUMIFS('7º Trim'!$Q$190:$Q$199,'7º Trim'!$C$190:$C$199,'Custos Totais Incorridos'!$F83)</f>
        <v>0</v>
      </c>
      <c r="O83" s="243">
        <f>+SUMIFS('8º Trim'!$Q$190:$Q$199,'8º Trim'!$C$190:$C$199,'Custos Totais Incorridos'!$F83)</f>
        <v>0</v>
      </c>
      <c r="P83" s="243">
        <f>+SUMIFS('9º Trim'!$Q$190:$Q$199,'9º Trim'!$C$190:$C$199,'Custos Totais Incorridos'!$F83)</f>
        <v>0</v>
      </c>
      <c r="Q83" s="243">
        <f>+SUMIFS('10ºTrim'!$Q$190:$Q$199,'10ºTrim'!$C$190:$C$199,'Custos Totais Incorridos'!$F83)</f>
        <v>0</v>
      </c>
      <c r="R83" s="243">
        <f>+SUMIFS('11ºTrim'!$Q$190:$Q$199,'11ºTrim'!$C$190:$C$199,'Custos Totais Incorridos'!$F83)</f>
        <v>0</v>
      </c>
      <c r="S83" s="243">
        <f t="shared" si="8"/>
        <v>0</v>
      </c>
      <c r="T83" s="244"/>
      <c r="U83" s="245">
        <f t="shared" si="5"/>
        <v>0</v>
      </c>
      <c r="V83" s="242"/>
      <c r="W83" s="176">
        <f t="shared" si="11"/>
        <v>0</v>
      </c>
      <c r="X83" s="85">
        <f t="shared" si="6"/>
        <v>0</v>
      </c>
      <c r="Y83" s="6"/>
    </row>
    <row r="84" spans="3:25" ht="25.5">
      <c r="C84" s="6" t="str">
        <f t="shared" si="9"/>
        <v>S</v>
      </c>
      <c r="D84" s="6"/>
      <c r="E84" s="78" t="s">
        <v>22</v>
      </c>
      <c r="F84" s="47">
        <f t="shared" si="10"/>
        <v>0</v>
      </c>
      <c r="G84" s="48">
        <f t="shared" si="10"/>
        <v>0</v>
      </c>
      <c r="H84" s="243">
        <f>+SUMIFS('1º Trim'!$Q$208:$Q$227,'1º Trim'!$C$208:$C$227,'Custos Totais Incorridos'!$F84)</f>
        <v>0</v>
      </c>
      <c r="I84" s="243">
        <f>+SUMIFS('2º Trim'!$Q$208:$Q$227,'2º Trim'!$C$208:$C$227,'Custos Totais Incorridos'!$F84)</f>
        <v>0</v>
      </c>
      <c r="J84" s="243">
        <f>+SUMIFS('3º Trim'!$Q$208:$Q$227,'3º Trim'!$C$208:$C$227,'Custos Totais Incorridos'!$F84)</f>
        <v>0</v>
      </c>
      <c r="K84" s="243">
        <f>+SUMIFS('4º Trim'!$Q$208:$Q$227,'4º Trim'!$C$208:$C$227,'Custos Totais Incorridos'!$F84)</f>
        <v>0</v>
      </c>
      <c r="L84" s="243">
        <f>+SUMIFS('5º Trim'!$Q$208:$Q$227,'5º Trim'!$C$208:$C$227,'Custos Totais Incorridos'!$F84)</f>
        <v>0</v>
      </c>
      <c r="M84" s="243">
        <f>+SUMIFS('6º Trim'!$Q$208:$Q$227,'6º Trim'!$C$208:$C$227,'Custos Totais Incorridos'!$F84)</f>
        <v>0</v>
      </c>
      <c r="N84" s="243">
        <f>+SUMIFS('7º Trim'!$Q$208:$Q$227,'7º Trim'!$C$208:$C$227,'Custos Totais Incorridos'!$F84)</f>
        <v>0</v>
      </c>
      <c r="O84" s="243">
        <f>+SUMIFS('8º Trim'!$Q$208:$Q$227,'8º Trim'!$C$208:$C$227,'Custos Totais Incorridos'!$F84)</f>
        <v>0</v>
      </c>
      <c r="P84" s="243">
        <f>+SUMIFS('9º Trim'!$Q$208:$Q$227,'9º Trim'!$C$208:$C$227,'Custos Totais Incorridos'!$F84)</f>
        <v>0</v>
      </c>
      <c r="Q84" s="243">
        <f>+SUMIFS('10ºTrim'!$Q$208:$Q$227,'10ºTrim'!$C$208:$C$227,'Custos Totais Incorridos'!$F84)</f>
        <v>0</v>
      </c>
      <c r="R84" s="243">
        <f>+SUMIFS('11ºTrim'!$Q$208:$Q$227,'11ºTrim'!$C$208:$C$227,'Custos Totais Incorridos'!$F84)</f>
        <v>0</v>
      </c>
      <c r="S84" s="243">
        <f t="shared" si="8"/>
        <v>0</v>
      </c>
      <c r="T84" s="244"/>
      <c r="U84" s="245">
        <f t="shared" si="5"/>
        <v>0</v>
      </c>
      <c r="V84" s="242"/>
      <c r="W84" s="176">
        <f t="shared" si="11"/>
        <v>0</v>
      </c>
      <c r="X84" s="85">
        <f t="shared" si="6"/>
        <v>0</v>
      </c>
      <c r="Y84" s="6"/>
    </row>
    <row r="85" spans="3:25">
      <c r="C85" s="6" t="str">
        <f t="shared" si="9"/>
        <v>N</v>
      </c>
      <c r="D85" s="6"/>
      <c r="E85" s="44" t="s">
        <v>22</v>
      </c>
      <c r="F85" s="47">
        <f t="shared" si="10"/>
        <v>0</v>
      </c>
      <c r="G85" s="48">
        <f t="shared" si="10"/>
        <v>0</v>
      </c>
      <c r="H85" s="243">
        <f>+SUMIFS('1º Trim'!$Q$208:$Q$227,'1º Trim'!$C$208:$C$227,'Custos Totais Incorridos'!$F85)</f>
        <v>0</v>
      </c>
      <c r="I85" s="243">
        <f>+SUMIFS('2º Trim'!$Q$208:$Q$227,'2º Trim'!$C$208:$C$227,'Custos Totais Incorridos'!$F85)</f>
        <v>0</v>
      </c>
      <c r="J85" s="243">
        <f>+SUMIFS('3º Trim'!$Q$208:$Q$227,'3º Trim'!$C$208:$C$227,'Custos Totais Incorridos'!$F85)</f>
        <v>0</v>
      </c>
      <c r="K85" s="243">
        <f>+SUMIFS('4º Trim'!$Q$208:$Q$227,'4º Trim'!$C$208:$C$227,'Custos Totais Incorridos'!$F85)</f>
        <v>0</v>
      </c>
      <c r="L85" s="243">
        <f>+SUMIFS('5º Trim'!$Q$208:$Q$227,'5º Trim'!$C$208:$C$227,'Custos Totais Incorridos'!$F85)</f>
        <v>0</v>
      </c>
      <c r="M85" s="243">
        <f>+SUMIFS('6º Trim'!$Q$208:$Q$227,'6º Trim'!$C$208:$C$227,'Custos Totais Incorridos'!$F85)</f>
        <v>0</v>
      </c>
      <c r="N85" s="243">
        <f>+SUMIFS('7º Trim'!$Q$208:$Q$227,'7º Trim'!$C$208:$C$227,'Custos Totais Incorridos'!$F85)</f>
        <v>0</v>
      </c>
      <c r="O85" s="243">
        <f>+SUMIFS('8º Trim'!$Q$208:$Q$227,'8º Trim'!$C$208:$C$227,'Custos Totais Incorridos'!$F85)</f>
        <v>0</v>
      </c>
      <c r="P85" s="243">
        <f>+SUMIFS('9º Trim'!$Q$208:$Q$227,'9º Trim'!$C$208:$C$227,'Custos Totais Incorridos'!$F85)</f>
        <v>0</v>
      </c>
      <c r="Q85" s="243">
        <f>+SUMIFS('10ºTrim'!$Q$208:$Q$227,'10ºTrim'!$C$208:$C$227,'Custos Totais Incorridos'!$F85)</f>
        <v>0</v>
      </c>
      <c r="R85" s="243">
        <f>+SUMIFS('11ºTrim'!$Q$208:$Q$227,'11ºTrim'!$C$208:$C$227,'Custos Totais Incorridos'!$F85)</f>
        <v>0</v>
      </c>
      <c r="S85" s="243">
        <f t="shared" ref="S85:S148" si="15">+SUM(H85:R85)</f>
        <v>0</v>
      </c>
      <c r="T85" s="244"/>
      <c r="U85" s="245">
        <f t="shared" ref="U85:U147" si="16">+T85+S85</f>
        <v>0</v>
      </c>
      <c r="V85" s="242"/>
      <c r="W85" s="176">
        <f t="shared" si="11"/>
        <v>0</v>
      </c>
      <c r="X85" s="85">
        <f t="shared" ref="X85:X147" si="17">+W85*S85</f>
        <v>0</v>
      </c>
      <c r="Y85" s="6"/>
    </row>
    <row r="86" spans="3:25">
      <c r="C86" s="6" t="str">
        <f t="shared" si="9"/>
        <v>N</v>
      </c>
      <c r="D86" s="6"/>
      <c r="E86" s="44" t="str">
        <f t="shared" ref="E86:E99" si="18">+E85</f>
        <v>e) Despesas com a demonstração, promoção e divulgação dos resultados do projeto</v>
      </c>
      <c r="F86" s="47">
        <f t="shared" si="10"/>
        <v>0</v>
      </c>
      <c r="G86" s="48">
        <f t="shared" si="10"/>
        <v>0</v>
      </c>
      <c r="H86" s="243">
        <f>+SUMIFS('1º Trim'!$Q$208:$Q$227,'1º Trim'!$C$208:$C$227,'Custos Totais Incorridos'!$F86)</f>
        <v>0</v>
      </c>
      <c r="I86" s="243">
        <f>+SUMIFS('2º Trim'!$Q$208:$Q$227,'2º Trim'!$C$208:$C$227,'Custos Totais Incorridos'!$F86)</f>
        <v>0</v>
      </c>
      <c r="J86" s="243">
        <f>+SUMIFS('3º Trim'!$Q$208:$Q$227,'3º Trim'!$C$208:$C$227,'Custos Totais Incorridos'!$F86)</f>
        <v>0</v>
      </c>
      <c r="K86" s="243">
        <f>+SUMIFS('4º Trim'!$Q$208:$Q$227,'4º Trim'!$C$208:$C$227,'Custos Totais Incorridos'!$F86)</f>
        <v>0</v>
      </c>
      <c r="L86" s="243">
        <f>+SUMIFS('5º Trim'!$Q$208:$Q$227,'5º Trim'!$C$208:$C$227,'Custos Totais Incorridos'!$F86)</f>
        <v>0</v>
      </c>
      <c r="M86" s="243">
        <f>+SUMIFS('6º Trim'!$Q$208:$Q$227,'6º Trim'!$C$208:$C$227,'Custos Totais Incorridos'!$F86)</f>
        <v>0</v>
      </c>
      <c r="N86" s="243">
        <f>+SUMIFS('7º Trim'!$Q$208:$Q$227,'7º Trim'!$C$208:$C$227,'Custos Totais Incorridos'!$F86)</f>
        <v>0</v>
      </c>
      <c r="O86" s="243">
        <f>+SUMIFS('8º Trim'!$Q$208:$Q$227,'8º Trim'!$C$208:$C$227,'Custos Totais Incorridos'!$F86)</f>
        <v>0</v>
      </c>
      <c r="P86" s="243">
        <f>+SUMIFS('9º Trim'!$Q$208:$Q$227,'9º Trim'!$C$208:$C$227,'Custos Totais Incorridos'!$F86)</f>
        <v>0</v>
      </c>
      <c r="Q86" s="243">
        <f>+SUMIFS('10ºTrim'!$Q$208:$Q$227,'10ºTrim'!$C$208:$C$227,'Custos Totais Incorridos'!$F86)</f>
        <v>0</v>
      </c>
      <c r="R86" s="243">
        <f>+SUMIFS('11ºTrim'!$Q$208:$Q$227,'11ºTrim'!$C$208:$C$227,'Custos Totais Incorridos'!$F86)</f>
        <v>0</v>
      </c>
      <c r="S86" s="243">
        <f t="shared" si="15"/>
        <v>0</v>
      </c>
      <c r="T86" s="244"/>
      <c r="U86" s="245">
        <f t="shared" si="16"/>
        <v>0</v>
      </c>
      <c r="V86" s="242"/>
      <c r="W86" s="176">
        <f t="shared" si="11"/>
        <v>0</v>
      </c>
      <c r="X86" s="85">
        <f t="shared" si="17"/>
        <v>0</v>
      </c>
      <c r="Y86" s="6"/>
    </row>
    <row r="87" spans="3:25">
      <c r="C87" s="6" t="str">
        <f t="shared" si="9"/>
        <v>N</v>
      </c>
      <c r="D87" s="6"/>
      <c r="E87" s="44" t="str">
        <f t="shared" si="18"/>
        <v>e) Despesas com a demonstração, promoção e divulgação dos resultados do projeto</v>
      </c>
      <c r="F87" s="47">
        <f t="shared" si="10"/>
        <v>0</v>
      </c>
      <c r="G87" s="48">
        <f t="shared" si="10"/>
        <v>0</v>
      </c>
      <c r="H87" s="243">
        <f>+SUMIFS('1º Trim'!$Q$208:$Q$227,'1º Trim'!$C$208:$C$227,'Custos Totais Incorridos'!$F87)</f>
        <v>0</v>
      </c>
      <c r="I87" s="243">
        <f>+SUMIFS('2º Trim'!$Q$208:$Q$227,'2º Trim'!$C$208:$C$227,'Custos Totais Incorridos'!$F87)</f>
        <v>0</v>
      </c>
      <c r="J87" s="243">
        <f>+SUMIFS('3º Trim'!$Q$208:$Q$227,'3º Trim'!$C$208:$C$227,'Custos Totais Incorridos'!$F87)</f>
        <v>0</v>
      </c>
      <c r="K87" s="243">
        <f>+SUMIFS('4º Trim'!$Q$208:$Q$227,'4º Trim'!$C$208:$C$227,'Custos Totais Incorridos'!$F87)</f>
        <v>0</v>
      </c>
      <c r="L87" s="243">
        <f>+SUMIFS('5º Trim'!$Q$208:$Q$227,'5º Trim'!$C$208:$C$227,'Custos Totais Incorridos'!$F87)</f>
        <v>0</v>
      </c>
      <c r="M87" s="243">
        <f>+SUMIFS('6º Trim'!$Q$208:$Q$227,'6º Trim'!$C$208:$C$227,'Custos Totais Incorridos'!$F87)</f>
        <v>0</v>
      </c>
      <c r="N87" s="243">
        <f>+SUMIFS('7º Trim'!$Q$208:$Q$227,'7º Trim'!$C$208:$C$227,'Custos Totais Incorridos'!$F87)</f>
        <v>0</v>
      </c>
      <c r="O87" s="243">
        <f>+SUMIFS('8º Trim'!$Q$208:$Q$227,'8º Trim'!$C$208:$C$227,'Custos Totais Incorridos'!$F87)</f>
        <v>0</v>
      </c>
      <c r="P87" s="243">
        <f>+SUMIFS('9º Trim'!$Q$208:$Q$227,'9º Trim'!$C$208:$C$227,'Custos Totais Incorridos'!$F87)</f>
        <v>0</v>
      </c>
      <c r="Q87" s="243">
        <f>+SUMIFS('10ºTrim'!$Q$208:$Q$227,'10ºTrim'!$C$208:$C$227,'Custos Totais Incorridos'!$F87)</f>
        <v>0</v>
      </c>
      <c r="R87" s="243">
        <f>+SUMIFS('11ºTrim'!$Q$208:$Q$227,'11ºTrim'!$C$208:$C$227,'Custos Totais Incorridos'!$F87)</f>
        <v>0</v>
      </c>
      <c r="S87" s="243">
        <f t="shared" si="15"/>
        <v>0</v>
      </c>
      <c r="T87" s="244"/>
      <c r="U87" s="245">
        <f t="shared" si="16"/>
        <v>0</v>
      </c>
      <c r="V87" s="242"/>
      <c r="W87" s="176">
        <f t="shared" si="11"/>
        <v>0</v>
      </c>
      <c r="X87" s="85">
        <f t="shared" si="17"/>
        <v>0</v>
      </c>
      <c r="Y87" s="6"/>
    </row>
    <row r="88" spans="3:25">
      <c r="C88" s="6" t="str">
        <f t="shared" si="9"/>
        <v>N</v>
      </c>
      <c r="D88" s="6"/>
      <c r="E88" s="44" t="str">
        <f t="shared" si="18"/>
        <v>e) Despesas com a demonstração, promoção e divulgação dos resultados do projeto</v>
      </c>
      <c r="F88" s="47">
        <f t="shared" si="10"/>
        <v>0</v>
      </c>
      <c r="G88" s="48">
        <f t="shared" si="10"/>
        <v>0</v>
      </c>
      <c r="H88" s="243">
        <f>+SUMIFS('1º Trim'!$Q$208:$Q$227,'1º Trim'!$C$208:$C$227,'Custos Totais Incorridos'!$F88)</f>
        <v>0</v>
      </c>
      <c r="I88" s="243">
        <f>+SUMIFS('2º Trim'!$Q$208:$Q$227,'2º Trim'!$C$208:$C$227,'Custos Totais Incorridos'!$F88)</f>
        <v>0</v>
      </c>
      <c r="J88" s="243">
        <f>+SUMIFS('3º Trim'!$Q$208:$Q$227,'3º Trim'!$C$208:$C$227,'Custos Totais Incorridos'!$F88)</f>
        <v>0</v>
      </c>
      <c r="K88" s="243">
        <f>+SUMIFS('4º Trim'!$Q$208:$Q$227,'4º Trim'!$C$208:$C$227,'Custos Totais Incorridos'!$F88)</f>
        <v>0</v>
      </c>
      <c r="L88" s="243">
        <f>+SUMIFS('5º Trim'!$Q$208:$Q$227,'5º Trim'!$C$208:$C$227,'Custos Totais Incorridos'!$F88)</f>
        <v>0</v>
      </c>
      <c r="M88" s="243">
        <f>+SUMIFS('6º Trim'!$Q$208:$Q$227,'6º Trim'!$C$208:$C$227,'Custos Totais Incorridos'!$F88)</f>
        <v>0</v>
      </c>
      <c r="N88" s="243">
        <f>+SUMIFS('7º Trim'!$Q$208:$Q$227,'7º Trim'!$C$208:$C$227,'Custos Totais Incorridos'!$F88)</f>
        <v>0</v>
      </c>
      <c r="O88" s="243">
        <f>+SUMIFS('8º Trim'!$Q$208:$Q$227,'8º Trim'!$C$208:$C$227,'Custos Totais Incorridos'!$F88)</f>
        <v>0</v>
      </c>
      <c r="P88" s="243">
        <f>+SUMIFS('9º Trim'!$Q$208:$Q$227,'9º Trim'!$C$208:$C$227,'Custos Totais Incorridos'!$F88)</f>
        <v>0</v>
      </c>
      <c r="Q88" s="243">
        <f>+SUMIFS('10ºTrim'!$Q$208:$Q$227,'10ºTrim'!$C$208:$C$227,'Custos Totais Incorridos'!$F88)</f>
        <v>0</v>
      </c>
      <c r="R88" s="243">
        <f>+SUMIFS('11ºTrim'!$Q$208:$Q$227,'11ºTrim'!$C$208:$C$227,'Custos Totais Incorridos'!$F88)</f>
        <v>0</v>
      </c>
      <c r="S88" s="243">
        <f t="shared" si="15"/>
        <v>0</v>
      </c>
      <c r="T88" s="244"/>
      <c r="U88" s="245">
        <f t="shared" si="16"/>
        <v>0</v>
      </c>
      <c r="V88" s="242"/>
      <c r="W88" s="176">
        <f t="shared" si="11"/>
        <v>0</v>
      </c>
      <c r="X88" s="85">
        <f t="shared" si="17"/>
        <v>0</v>
      </c>
      <c r="Y88" s="6"/>
    </row>
    <row r="89" spans="3:25">
      <c r="C89" s="6" t="str">
        <f t="shared" si="9"/>
        <v>N</v>
      </c>
      <c r="D89" s="6"/>
      <c r="E89" s="44" t="str">
        <f t="shared" si="18"/>
        <v>e) Despesas com a demonstração, promoção e divulgação dos resultados do projeto</v>
      </c>
      <c r="F89" s="47">
        <f t="shared" si="10"/>
        <v>0</v>
      </c>
      <c r="G89" s="48">
        <f t="shared" si="10"/>
        <v>0</v>
      </c>
      <c r="H89" s="243">
        <f>+SUMIFS('1º Trim'!$Q$208:$Q$227,'1º Trim'!$C$208:$C$227,'Custos Totais Incorridos'!$F89)</f>
        <v>0</v>
      </c>
      <c r="I89" s="243">
        <f>+SUMIFS('2º Trim'!$Q$208:$Q$227,'2º Trim'!$C$208:$C$227,'Custos Totais Incorridos'!$F89)</f>
        <v>0</v>
      </c>
      <c r="J89" s="243">
        <f>+SUMIFS('3º Trim'!$Q$208:$Q$227,'3º Trim'!$C$208:$C$227,'Custos Totais Incorridos'!$F89)</f>
        <v>0</v>
      </c>
      <c r="K89" s="243">
        <f>+SUMIFS('4º Trim'!$Q$208:$Q$227,'4º Trim'!$C$208:$C$227,'Custos Totais Incorridos'!$F89)</f>
        <v>0</v>
      </c>
      <c r="L89" s="243">
        <f>+SUMIFS('5º Trim'!$Q$208:$Q$227,'5º Trim'!$C$208:$C$227,'Custos Totais Incorridos'!$F89)</f>
        <v>0</v>
      </c>
      <c r="M89" s="243">
        <f>+SUMIFS('6º Trim'!$Q$208:$Q$227,'6º Trim'!$C$208:$C$227,'Custos Totais Incorridos'!$F89)</f>
        <v>0</v>
      </c>
      <c r="N89" s="243">
        <f>+SUMIFS('7º Trim'!$Q$208:$Q$227,'7º Trim'!$C$208:$C$227,'Custos Totais Incorridos'!$F89)</f>
        <v>0</v>
      </c>
      <c r="O89" s="243">
        <f>+SUMIFS('8º Trim'!$Q$208:$Q$227,'8º Trim'!$C$208:$C$227,'Custos Totais Incorridos'!$F89)</f>
        <v>0</v>
      </c>
      <c r="P89" s="243">
        <f>+SUMIFS('9º Trim'!$Q$208:$Q$227,'9º Trim'!$C$208:$C$227,'Custos Totais Incorridos'!$F89)</f>
        <v>0</v>
      </c>
      <c r="Q89" s="243">
        <f>+SUMIFS('10ºTrim'!$Q$208:$Q$227,'10ºTrim'!$C$208:$C$227,'Custos Totais Incorridos'!$F89)</f>
        <v>0</v>
      </c>
      <c r="R89" s="243">
        <f>+SUMIFS('11ºTrim'!$Q$208:$Q$227,'11ºTrim'!$C$208:$C$227,'Custos Totais Incorridos'!$F89)</f>
        <v>0</v>
      </c>
      <c r="S89" s="243">
        <f t="shared" si="15"/>
        <v>0</v>
      </c>
      <c r="T89" s="244"/>
      <c r="U89" s="245">
        <f t="shared" si="16"/>
        <v>0</v>
      </c>
      <c r="V89" s="242"/>
      <c r="W89" s="176">
        <f t="shared" si="11"/>
        <v>0</v>
      </c>
      <c r="X89" s="85">
        <f t="shared" si="17"/>
        <v>0</v>
      </c>
      <c r="Y89" s="6"/>
    </row>
    <row r="90" spans="3:25">
      <c r="C90" s="6" t="str">
        <f t="shared" si="9"/>
        <v>N</v>
      </c>
      <c r="D90" s="6"/>
      <c r="E90" s="44" t="str">
        <f t="shared" si="18"/>
        <v>e) Despesas com a demonstração, promoção e divulgação dos resultados do projeto</v>
      </c>
      <c r="F90" s="47">
        <f t="shared" si="10"/>
        <v>0</v>
      </c>
      <c r="G90" s="48">
        <f t="shared" si="10"/>
        <v>0</v>
      </c>
      <c r="H90" s="243">
        <f>+SUMIFS('1º Trim'!$Q$208:$Q$227,'1º Trim'!$C$208:$C$227,'Custos Totais Incorridos'!$F90)</f>
        <v>0</v>
      </c>
      <c r="I90" s="243">
        <f>+SUMIFS('2º Trim'!$Q$208:$Q$227,'2º Trim'!$C$208:$C$227,'Custos Totais Incorridos'!$F90)</f>
        <v>0</v>
      </c>
      <c r="J90" s="243">
        <f>+SUMIFS('3º Trim'!$Q$208:$Q$227,'3º Trim'!$C$208:$C$227,'Custos Totais Incorridos'!$F90)</f>
        <v>0</v>
      </c>
      <c r="K90" s="243">
        <f>+SUMIFS('4º Trim'!$Q$208:$Q$227,'4º Trim'!$C$208:$C$227,'Custos Totais Incorridos'!$F90)</f>
        <v>0</v>
      </c>
      <c r="L90" s="243">
        <f>+SUMIFS('5º Trim'!$Q$208:$Q$227,'5º Trim'!$C$208:$C$227,'Custos Totais Incorridos'!$F90)</f>
        <v>0</v>
      </c>
      <c r="M90" s="243">
        <f>+SUMIFS('6º Trim'!$Q$208:$Q$227,'6º Trim'!$C$208:$C$227,'Custos Totais Incorridos'!$F90)</f>
        <v>0</v>
      </c>
      <c r="N90" s="243">
        <f>+SUMIFS('7º Trim'!$Q$208:$Q$227,'7º Trim'!$C$208:$C$227,'Custos Totais Incorridos'!$F90)</f>
        <v>0</v>
      </c>
      <c r="O90" s="243">
        <f>+SUMIFS('8º Trim'!$Q$208:$Q$227,'8º Trim'!$C$208:$C$227,'Custos Totais Incorridos'!$F90)</f>
        <v>0</v>
      </c>
      <c r="P90" s="243">
        <f>+SUMIFS('9º Trim'!$Q$208:$Q$227,'9º Trim'!$C$208:$C$227,'Custos Totais Incorridos'!$F90)</f>
        <v>0</v>
      </c>
      <c r="Q90" s="243">
        <f>+SUMIFS('10ºTrim'!$Q$208:$Q$227,'10ºTrim'!$C$208:$C$227,'Custos Totais Incorridos'!$F90)</f>
        <v>0</v>
      </c>
      <c r="R90" s="243">
        <f>+SUMIFS('11ºTrim'!$Q$208:$Q$227,'11ºTrim'!$C$208:$C$227,'Custos Totais Incorridos'!$F90)</f>
        <v>0</v>
      </c>
      <c r="S90" s="243">
        <f t="shared" si="15"/>
        <v>0</v>
      </c>
      <c r="T90" s="244"/>
      <c r="U90" s="245">
        <f t="shared" si="16"/>
        <v>0</v>
      </c>
      <c r="V90" s="242"/>
      <c r="W90" s="176">
        <f t="shared" si="11"/>
        <v>0</v>
      </c>
      <c r="X90" s="85">
        <f t="shared" si="17"/>
        <v>0</v>
      </c>
      <c r="Y90" s="6"/>
    </row>
    <row r="91" spans="3:25">
      <c r="C91" s="6" t="str">
        <f t="shared" si="9"/>
        <v>N</v>
      </c>
      <c r="D91" s="6"/>
      <c r="E91" s="44" t="str">
        <f t="shared" si="18"/>
        <v>e) Despesas com a demonstração, promoção e divulgação dos resultados do projeto</v>
      </c>
      <c r="F91" s="47">
        <f t="shared" si="10"/>
        <v>0</v>
      </c>
      <c r="G91" s="48">
        <f t="shared" si="10"/>
        <v>0</v>
      </c>
      <c r="H91" s="243">
        <f>+SUMIFS('1º Trim'!$Q$208:$Q$227,'1º Trim'!$C$208:$C$227,'Custos Totais Incorridos'!$F91)</f>
        <v>0</v>
      </c>
      <c r="I91" s="243">
        <f>+SUMIFS('2º Trim'!$Q$208:$Q$227,'2º Trim'!$C$208:$C$227,'Custos Totais Incorridos'!$F91)</f>
        <v>0</v>
      </c>
      <c r="J91" s="243">
        <f>+SUMIFS('3º Trim'!$Q$208:$Q$227,'3º Trim'!$C$208:$C$227,'Custos Totais Incorridos'!$F91)</f>
        <v>0</v>
      </c>
      <c r="K91" s="243">
        <f>+SUMIFS('4º Trim'!$Q$208:$Q$227,'4º Trim'!$C$208:$C$227,'Custos Totais Incorridos'!$F91)</f>
        <v>0</v>
      </c>
      <c r="L91" s="243">
        <f>+SUMIFS('5º Trim'!$Q$208:$Q$227,'5º Trim'!$C$208:$C$227,'Custos Totais Incorridos'!$F91)</f>
        <v>0</v>
      </c>
      <c r="M91" s="243">
        <f>+SUMIFS('6º Trim'!$Q$208:$Q$227,'6º Trim'!$C$208:$C$227,'Custos Totais Incorridos'!$F91)</f>
        <v>0</v>
      </c>
      <c r="N91" s="243">
        <f>+SUMIFS('7º Trim'!$Q$208:$Q$227,'7º Trim'!$C$208:$C$227,'Custos Totais Incorridos'!$F91)</f>
        <v>0</v>
      </c>
      <c r="O91" s="243">
        <f>+SUMIFS('8º Trim'!$Q$208:$Q$227,'8º Trim'!$C$208:$C$227,'Custos Totais Incorridos'!$F91)</f>
        <v>0</v>
      </c>
      <c r="P91" s="243">
        <f>+SUMIFS('9º Trim'!$Q$208:$Q$227,'9º Trim'!$C$208:$C$227,'Custos Totais Incorridos'!$F91)</f>
        <v>0</v>
      </c>
      <c r="Q91" s="243">
        <f>+SUMIFS('10ºTrim'!$Q$208:$Q$227,'10ºTrim'!$C$208:$C$227,'Custos Totais Incorridos'!$F91)</f>
        <v>0</v>
      </c>
      <c r="R91" s="243">
        <f>+SUMIFS('11ºTrim'!$Q$208:$Q$227,'11ºTrim'!$C$208:$C$227,'Custos Totais Incorridos'!$F91)</f>
        <v>0</v>
      </c>
      <c r="S91" s="243">
        <f t="shared" si="15"/>
        <v>0</v>
      </c>
      <c r="T91" s="244"/>
      <c r="U91" s="245">
        <f t="shared" si="16"/>
        <v>0</v>
      </c>
      <c r="V91" s="242"/>
      <c r="W91" s="176">
        <f t="shared" si="11"/>
        <v>0</v>
      </c>
      <c r="X91" s="85">
        <f t="shared" si="17"/>
        <v>0</v>
      </c>
      <c r="Y91" s="6"/>
    </row>
    <row r="92" spans="3:25">
      <c r="C92" s="6" t="str">
        <f t="shared" si="9"/>
        <v>N</v>
      </c>
      <c r="D92" s="6"/>
      <c r="E92" s="44" t="str">
        <f t="shared" si="18"/>
        <v>e) Despesas com a demonstração, promoção e divulgação dos resultados do projeto</v>
      </c>
      <c r="F92" s="47">
        <f t="shared" si="10"/>
        <v>0</v>
      </c>
      <c r="G92" s="48">
        <f t="shared" si="10"/>
        <v>0</v>
      </c>
      <c r="H92" s="243">
        <f>+SUMIFS('1º Trim'!$Q$208:$Q$227,'1º Trim'!$C$208:$C$227,'Custos Totais Incorridos'!$F92)</f>
        <v>0</v>
      </c>
      <c r="I92" s="243">
        <f>+SUMIFS('2º Trim'!$Q$208:$Q$227,'2º Trim'!$C$208:$C$227,'Custos Totais Incorridos'!$F92)</f>
        <v>0</v>
      </c>
      <c r="J92" s="243">
        <f>+SUMIFS('3º Trim'!$Q$208:$Q$227,'3º Trim'!$C$208:$C$227,'Custos Totais Incorridos'!$F92)</f>
        <v>0</v>
      </c>
      <c r="K92" s="243">
        <f>+SUMIFS('4º Trim'!$Q$208:$Q$227,'4º Trim'!$C$208:$C$227,'Custos Totais Incorridos'!$F92)</f>
        <v>0</v>
      </c>
      <c r="L92" s="243">
        <f>+SUMIFS('5º Trim'!$Q$208:$Q$227,'5º Trim'!$C$208:$C$227,'Custos Totais Incorridos'!$F92)</f>
        <v>0</v>
      </c>
      <c r="M92" s="243">
        <f>+SUMIFS('6º Trim'!$Q$208:$Q$227,'6º Trim'!$C$208:$C$227,'Custos Totais Incorridos'!$F92)</f>
        <v>0</v>
      </c>
      <c r="N92" s="243">
        <f>+SUMIFS('7º Trim'!$Q$208:$Q$227,'7º Trim'!$C$208:$C$227,'Custos Totais Incorridos'!$F92)</f>
        <v>0</v>
      </c>
      <c r="O92" s="243">
        <f>+SUMIFS('8º Trim'!$Q$208:$Q$227,'8º Trim'!$C$208:$C$227,'Custos Totais Incorridos'!$F92)</f>
        <v>0</v>
      </c>
      <c r="P92" s="243">
        <f>+SUMIFS('9º Trim'!$Q$208:$Q$227,'9º Trim'!$C$208:$C$227,'Custos Totais Incorridos'!$F92)</f>
        <v>0</v>
      </c>
      <c r="Q92" s="243">
        <f>+SUMIFS('10ºTrim'!$Q$208:$Q$227,'10ºTrim'!$C$208:$C$227,'Custos Totais Incorridos'!$F92)</f>
        <v>0</v>
      </c>
      <c r="R92" s="243">
        <f>+SUMIFS('11ºTrim'!$Q$208:$Q$227,'11ºTrim'!$C$208:$C$227,'Custos Totais Incorridos'!$F92)</f>
        <v>0</v>
      </c>
      <c r="S92" s="243">
        <f t="shared" si="15"/>
        <v>0</v>
      </c>
      <c r="T92" s="244"/>
      <c r="U92" s="245">
        <f t="shared" si="16"/>
        <v>0</v>
      </c>
      <c r="V92" s="242"/>
      <c r="W92" s="176">
        <f t="shared" si="11"/>
        <v>0</v>
      </c>
      <c r="X92" s="85">
        <f t="shared" si="17"/>
        <v>0</v>
      </c>
      <c r="Y92" s="6"/>
    </row>
    <row r="93" spans="3:25">
      <c r="C93" s="6" t="str">
        <f t="shared" si="9"/>
        <v>N</v>
      </c>
      <c r="D93" s="6"/>
      <c r="E93" s="44" t="str">
        <f t="shared" si="18"/>
        <v>e) Despesas com a demonstração, promoção e divulgação dos resultados do projeto</v>
      </c>
      <c r="F93" s="47">
        <f t="shared" si="10"/>
        <v>0</v>
      </c>
      <c r="G93" s="48">
        <f t="shared" si="10"/>
        <v>0</v>
      </c>
      <c r="H93" s="243">
        <f>+SUMIFS('1º Trim'!$Q$208:$Q$227,'1º Trim'!$C$208:$C$227,'Custos Totais Incorridos'!$F93)</f>
        <v>0</v>
      </c>
      <c r="I93" s="243">
        <f>+SUMIFS('2º Trim'!$Q$208:$Q$227,'2º Trim'!$C$208:$C$227,'Custos Totais Incorridos'!$F93)</f>
        <v>0</v>
      </c>
      <c r="J93" s="243">
        <f>+SUMIFS('3º Trim'!$Q$208:$Q$227,'3º Trim'!$C$208:$C$227,'Custos Totais Incorridos'!$F93)</f>
        <v>0</v>
      </c>
      <c r="K93" s="243">
        <f>+SUMIFS('4º Trim'!$Q$208:$Q$227,'4º Trim'!$C$208:$C$227,'Custos Totais Incorridos'!$F93)</f>
        <v>0</v>
      </c>
      <c r="L93" s="243">
        <f>+SUMIFS('5º Trim'!$Q$208:$Q$227,'5º Trim'!$C$208:$C$227,'Custos Totais Incorridos'!$F93)</f>
        <v>0</v>
      </c>
      <c r="M93" s="243">
        <f>+SUMIFS('6º Trim'!$Q$208:$Q$227,'6º Trim'!$C$208:$C$227,'Custos Totais Incorridos'!$F93)</f>
        <v>0</v>
      </c>
      <c r="N93" s="243">
        <f>+SUMIFS('7º Trim'!$Q$208:$Q$227,'7º Trim'!$C$208:$C$227,'Custos Totais Incorridos'!$F93)</f>
        <v>0</v>
      </c>
      <c r="O93" s="243">
        <f>+SUMIFS('8º Trim'!$Q$208:$Q$227,'8º Trim'!$C$208:$C$227,'Custos Totais Incorridos'!$F93)</f>
        <v>0</v>
      </c>
      <c r="P93" s="243">
        <f>+SUMIFS('9º Trim'!$Q$208:$Q$227,'9º Trim'!$C$208:$C$227,'Custos Totais Incorridos'!$F93)</f>
        <v>0</v>
      </c>
      <c r="Q93" s="243">
        <f>+SUMIFS('10ºTrim'!$Q$208:$Q$227,'10ºTrim'!$C$208:$C$227,'Custos Totais Incorridos'!$F93)</f>
        <v>0</v>
      </c>
      <c r="R93" s="243">
        <f>+SUMIFS('11ºTrim'!$Q$208:$Q$227,'11ºTrim'!$C$208:$C$227,'Custos Totais Incorridos'!$F93)</f>
        <v>0</v>
      </c>
      <c r="S93" s="243">
        <f t="shared" si="15"/>
        <v>0</v>
      </c>
      <c r="T93" s="244"/>
      <c r="U93" s="245">
        <f t="shared" si="16"/>
        <v>0</v>
      </c>
      <c r="V93" s="242"/>
      <c r="W93" s="176">
        <f t="shared" si="11"/>
        <v>0</v>
      </c>
      <c r="X93" s="85">
        <f t="shared" si="17"/>
        <v>0</v>
      </c>
      <c r="Y93" s="6"/>
    </row>
    <row r="94" spans="3:25">
      <c r="C94" s="6" t="str">
        <f t="shared" si="9"/>
        <v>N</v>
      </c>
      <c r="D94" s="6"/>
      <c r="E94" s="44" t="str">
        <f t="shared" si="18"/>
        <v>e) Despesas com a demonstração, promoção e divulgação dos resultados do projeto</v>
      </c>
      <c r="F94" s="47">
        <f t="shared" si="10"/>
        <v>0</v>
      </c>
      <c r="G94" s="48">
        <f t="shared" si="10"/>
        <v>0</v>
      </c>
      <c r="H94" s="243">
        <f>+SUMIFS('1º Trim'!$Q$208:$Q$227,'1º Trim'!$C$208:$C$227,'Custos Totais Incorridos'!$F94)</f>
        <v>0</v>
      </c>
      <c r="I94" s="243">
        <f>+SUMIFS('2º Trim'!$Q$208:$Q$227,'2º Trim'!$C$208:$C$227,'Custos Totais Incorridos'!$F94)</f>
        <v>0</v>
      </c>
      <c r="J94" s="243">
        <f>+SUMIFS('3º Trim'!$Q$208:$Q$227,'3º Trim'!$C$208:$C$227,'Custos Totais Incorridos'!$F94)</f>
        <v>0</v>
      </c>
      <c r="K94" s="243">
        <f>+SUMIFS('4º Trim'!$Q$208:$Q$227,'4º Trim'!$C$208:$C$227,'Custos Totais Incorridos'!$F94)</f>
        <v>0</v>
      </c>
      <c r="L94" s="243">
        <f>+SUMIFS('5º Trim'!$Q$208:$Q$227,'5º Trim'!$C$208:$C$227,'Custos Totais Incorridos'!$F94)</f>
        <v>0</v>
      </c>
      <c r="M94" s="243">
        <f>+SUMIFS('6º Trim'!$Q$208:$Q$227,'6º Trim'!$C$208:$C$227,'Custos Totais Incorridos'!$F94)</f>
        <v>0</v>
      </c>
      <c r="N94" s="243">
        <f>+SUMIFS('7º Trim'!$Q$208:$Q$227,'7º Trim'!$C$208:$C$227,'Custos Totais Incorridos'!$F94)</f>
        <v>0</v>
      </c>
      <c r="O94" s="243">
        <f>+SUMIFS('8º Trim'!$Q$208:$Q$227,'8º Trim'!$C$208:$C$227,'Custos Totais Incorridos'!$F94)</f>
        <v>0</v>
      </c>
      <c r="P94" s="243">
        <f>+SUMIFS('9º Trim'!$Q$208:$Q$227,'9º Trim'!$C$208:$C$227,'Custos Totais Incorridos'!$F94)</f>
        <v>0</v>
      </c>
      <c r="Q94" s="243">
        <f>+SUMIFS('10ºTrim'!$Q$208:$Q$227,'10ºTrim'!$C$208:$C$227,'Custos Totais Incorridos'!$F94)</f>
        <v>0</v>
      </c>
      <c r="R94" s="243">
        <f>+SUMIFS('11ºTrim'!$Q$208:$Q$227,'11ºTrim'!$C$208:$C$227,'Custos Totais Incorridos'!$F94)</f>
        <v>0</v>
      </c>
      <c r="S94" s="243">
        <f t="shared" si="15"/>
        <v>0</v>
      </c>
      <c r="T94" s="244"/>
      <c r="U94" s="245">
        <f t="shared" si="16"/>
        <v>0</v>
      </c>
      <c r="V94" s="242"/>
      <c r="W94" s="176">
        <f t="shared" si="11"/>
        <v>0</v>
      </c>
      <c r="X94" s="85">
        <f t="shared" si="17"/>
        <v>0</v>
      </c>
      <c r="Y94" s="6"/>
    </row>
    <row r="95" spans="3:25">
      <c r="C95" s="6" t="str">
        <f t="shared" si="9"/>
        <v>N</v>
      </c>
      <c r="D95" s="6"/>
      <c r="E95" s="44" t="str">
        <f t="shared" si="18"/>
        <v>e) Despesas com a demonstração, promoção e divulgação dos resultados do projeto</v>
      </c>
      <c r="F95" s="47">
        <f t="shared" si="10"/>
        <v>0</v>
      </c>
      <c r="G95" s="48">
        <f t="shared" si="10"/>
        <v>0</v>
      </c>
      <c r="H95" s="243">
        <f>+SUMIFS('1º Trim'!$Q$208:$Q$227,'1º Trim'!$C$208:$C$227,'Custos Totais Incorridos'!$F95)</f>
        <v>0</v>
      </c>
      <c r="I95" s="243">
        <f>+SUMIFS('2º Trim'!$Q$208:$Q$227,'2º Trim'!$C$208:$C$227,'Custos Totais Incorridos'!$F95)</f>
        <v>0</v>
      </c>
      <c r="J95" s="243">
        <f>+SUMIFS('3º Trim'!$Q$208:$Q$227,'3º Trim'!$C$208:$C$227,'Custos Totais Incorridos'!$F95)</f>
        <v>0</v>
      </c>
      <c r="K95" s="243">
        <f>+SUMIFS('4º Trim'!$Q$208:$Q$227,'4º Trim'!$C$208:$C$227,'Custos Totais Incorridos'!$F95)</f>
        <v>0</v>
      </c>
      <c r="L95" s="243">
        <f>+SUMIFS('5º Trim'!$Q$208:$Q$227,'5º Trim'!$C$208:$C$227,'Custos Totais Incorridos'!$F95)</f>
        <v>0</v>
      </c>
      <c r="M95" s="243">
        <f>+SUMIFS('6º Trim'!$Q$208:$Q$227,'6º Trim'!$C$208:$C$227,'Custos Totais Incorridos'!$F95)</f>
        <v>0</v>
      </c>
      <c r="N95" s="243">
        <f>+SUMIFS('7º Trim'!$Q$208:$Q$227,'7º Trim'!$C$208:$C$227,'Custos Totais Incorridos'!$F95)</f>
        <v>0</v>
      </c>
      <c r="O95" s="243">
        <f>+SUMIFS('8º Trim'!$Q$208:$Q$227,'8º Trim'!$C$208:$C$227,'Custos Totais Incorridos'!$F95)</f>
        <v>0</v>
      </c>
      <c r="P95" s="243">
        <f>+SUMIFS('9º Trim'!$Q$208:$Q$227,'9º Trim'!$C$208:$C$227,'Custos Totais Incorridos'!$F95)</f>
        <v>0</v>
      </c>
      <c r="Q95" s="243">
        <f>+SUMIFS('10ºTrim'!$Q$208:$Q$227,'10ºTrim'!$C$208:$C$227,'Custos Totais Incorridos'!$F95)</f>
        <v>0</v>
      </c>
      <c r="R95" s="243">
        <f>+SUMIFS('11ºTrim'!$Q$208:$Q$227,'11ºTrim'!$C$208:$C$227,'Custos Totais Incorridos'!$F95)</f>
        <v>0</v>
      </c>
      <c r="S95" s="243">
        <f t="shared" si="15"/>
        <v>0</v>
      </c>
      <c r="T95" s="244"/>
      <c r="U95" s="245">
        <f t="shared" si="16"/>
        <v>0</v>
      </c>
      <c r="V95" s="242"/>
      <c r="W95" s="176">
        <f t="shared" si="11"/>
        <v>0</v>
      </c>
      <c r="X95" s="85">
        <f t="shared" si="17"/>
        <v>0</v>
      </c>
      <c r="Y95" s="6"/>
    </row>
    <row r="96" spans="3:25">
      <c r="C96" s="6" t="str">
        <f t="shared" si="9"/>
        <v>N</v>
      </c>
      <c r="D96" s="6"/>
      <c r="E96" s="44" t="str">
        <f t="shared" si="18"/>
        <v>e) Despesas com a demonstração, promoção e divulgação dos resultados do projeto</v>
      </c>
      <c r="F96" s="47">
        <f t="shared" si="10"/>
        <v>0</v>
      </c>
      <c r="G96" s="48">
        <f t="shared" si="10"/>
        <v>0</v>
      </c>
      <c r="H96" s="243">
        <f>+SUMIFS('1º Trim'!$Q$208:$Q$227,'1º Trim'!$C$208:$C$227,'Custos Totais Incorridos'!$F96)</f>
        <v>0</v>
      </c>
      <c r="I96" s="243">
        <f>+SUMIFS('2º Trim'!$Q$208:$Q$227,'2º Trim'!$C$208:$C$227,'Custos Totais Incorridos'!$F96)</f>
        <v>0</v>
      </c>
      <c r="J96" s="243">
        <f>+SUMIFS('3º Trim'!$Q$208:$Q$227,'3º Trim'!$C$208:$C$227,'Custos Totais Incorridos'!$F96)</f>
        <v>0</v>
      </c>
      <c r="K96" s="243">
        <f>+SUMIFS('4º Trim'!$Q$208:$Q$227,'4º Trim'!$C$208:$C$227,'Custos Totais Incorridos'!$F96)</f>
        <v>0</v>
      </c>
      <c r="L96" s="243">
        <f>+SUMIFS('5º Trim'!$Q$208:$Q$227,'5º Trim'!$C$208:$C$227,'Custos Totais Incorridos'!$F96)</f>
        <v>0</v>
      </c>
      <c r="M96" s="243">
        <f>+SUMIFS('6º Trim'!$Q$208:$Q$227,'6º Trim'!$C$208:$C$227,'Custos Totais Incorridos'!$F96)</f>
        <v>0</v>
      </c>
      <c r="N96" s="243">
        <f>+SUMIFS('7º Trim'!$Q$208:$Q$227,'7º Trim'!$C$208:$C$227,'Custos Totais Incorridos'!$F96)</f>
        <v>0</v>
      </c>
      <c r="O96" s="243">
        <f>+SUMIFS('8º Trim'!$Q$208:$Q$227,'8º Trim'!$C$208:$C$227,'Custos Totais Incorridos'!$F96)</f>
        <v>0</v>
      </c>
      <c r="P96" s="243">
        <f>+SUMIFS('9º Trim'!$Q$208:$Q$227,'9º Trim'!$C$208:$C$227,'Custos Totais Incorridos'!$F96)</f>
        <v>0</v>
      </c>
      <c r="Q96" s="243">
        <f>+SUMIFS('10ºTrim'!$Q$208:$Q$227,'10ºTrim'!$C$208:$C$227,'Custos Totais Incorridos'!$F96)</f>
        <v>0</v>
      </c>
      <c r="R96" s="243">
        <f>+SUMIFS('11ºTrim'!$Q$208:$Q$227,'11ºTrim'!$C$208:$C$227,'Custos Totais Incorridos'!$F96)</f>
        <v>0</v>
      </c>
      <c r="S96" s="243">
        <f t="shared" si="15"/>
        <v>0</v>
      </c>
      <c r="T96" s="244"/>
      <c r="U96" s="245">
        <f t="shared" si="16"/>
        <v>0</v>
      </c>
      <c r="V96" s="242"/>
      <c r="W96" s="176">
        <f t="shared" si="11"/>
        <v>0</v>
      </c>
      <c r="X96" s="85">
        <f t="shared" si="17"/>
        <v>0</v>
      </c>
      <c r="Y96" s="6"/>
    </row>
    <row r="97" spans="3:25">
      <c r="C97" s="6" t="str">
        <f t="shared" si="9"/>
        <v>N</v>
      </c>
      <c r="D97" s="6"/>
      <c r="E97" s="44" t="str">
        <f t="shared" si="18"/>
        <v>e) Despesas com a demonstração, promoção e divulgação dos resultados do projeto</v>
      </c>
      <c r="F97" s="47">
        <f t="shared" si="10"/>
        <v>0</v>
      </c>
      <c r="G97" s="48">
        <f t="shared" si="10"/>
        <v>0</v>
      </c>
      <c r="H97" s="243">
        <f>+SUMIFS('1º Trim'!$Q$208:$Q$227,'1º Trim'!$C$208:$C$227,'Custos Totais Incorridos'!$F97)</f>
        <v>0</v>
      </c>
      <c r="I97" s="243">
        <f>+SUMIFS('2º Trim'!$Q$208:$Q$227,'2º Trim'!$C$208:$C$227,'Custos Totais Incorridos'!$F97)</f>
        <v>0</v>
      </c>
      <c r="J97" s="243">
        <f>+SUMIFS('3º Trim'!$Q$208:$Q$227,'3º Trim'!$C$208:$C$227,'Custos Totais Incorridos'!$F97)</f>
        <v>0</v>
      </c>
      <c r="K97" s="243">
        <f>+SUMIFS('4º Trim'!$Q$208:$Q$227,'4º Trim'!$C$208:$C$227,'Custos Totais Incorridos'!$F97)</f>
        <v>0</v>
      </c>
      <c r="L97" s="243">
        <f>+SUMIFS('5º Trim'!$Q$208:$Q$227,'5º Trim'!$C$208:$C$227,'Custos Totais Incorridos'!$F97)</f>
        <v>0</v>
      </c>
      <c r="M97" s="243">
        <f>+SUMIFS('6º Trim'!$Q$208:$Q$227,'6º Trim'!$C$208:$C$227,'Custos Totais Incorridos'!$F97)</f>
        <v>0</v>
      </c>
      <c r="N97" s="243">
        <f>+SUMIFS('7º Trim'!$Q$208:$Q$227,'7º Trim'!$C$208:$C$227,'Custos Totais Incorridos'!$F97)</f>
        <v>0</v>
      </c>
      <c r="O97" s="243">
        <f>+SUMIFS('8º Trim'!$Q$208:$Q$227,'8º Trim'!$C$208:$C$227,'Custos Totais Incorridos'!$F97)</f>
        <v>0</v>
      </c>
      <c r="P97" s="243">
        <f>+SUMIFS('9º Trim'!$Q$208:$Q$227,'9º Trim'!$C$208:$C$227,'Custos Totais Incorridos'!$F97)</f>
        <v>0</v>
      </c>
      <c r="Q97" s="243">
        <f>+SUMIFS('10ºTrim'!$Q$208:$Q$227,'10ºTrim'!$C$208:$C$227,'Custos Totais Incorridos'!$F97)</f>
        <v>0</v>
      </c>
      <c r="R97" s="243">
        <f>+SUMIFS('11ºTrim'!$Q$208:$Q$227,'11ºTrim'!$C$208:$C$227,'Custos Totais Incorridos'!$F97)</f>
        <v>0</v>
      </c>
      <c r="S97" s="243">
        <f t="shared" si="15"/>
        <v>0</v>
      </c>
      <c r="T97" s="244"/>
      <c r="U97" s="245">
        <f t="shared" si="16"/>
        <v>0</v>
      </c>
      <c r="V97" s="242"/>
      <c r="W97" s="176">
        <f t="shared" si="11"/>
        <v>0</v>
      </c>
      <c r="X97" s="85">
        <f t="shared" si="17"/>
        <v>0</v>
      </c>
      <c r="Y97" s="6"/>
    </row>
    <row r="98" spans="3:25">
      <c r="C98" s="6" t="str">
        <f t="shared" si="9"/>
        <v>N</v>
      </c>
      <c r="D98" s="6"/>
      <c r="E98" s="44" t="str">
        <f t="shared" si="18"/>
        <v>e) Despesas com a demonstração, promoção e divulgação dos resultados do projeto</v>
      </c>
      <c r="F98" s="47">
        <f t="shared" si="10"/>
        <v>0</v>
      </c>
      <c r="G98" s="48">
        <f t="shared" si="10"/>
        <v>0</v>
      </c>
      <c r="H98" s="243">
        <f>+SUMIFS('1º Trim'!$Q$208:$Q$227,'1º Trim'!$C$208:$C$227,'Custos Totais Incorridos'!$F98)</f>
        <v>0</v>
      </c>
      <c r="I98" s="243">
        <f>+SUMIFS('2º Trim'!$Q$208:$Q$227,'2º Trim'!$C$208:$C$227,'Custos Totais Incorridos'!$F98)</f>
        <v>0</v>
      </c>
      <c r="J98" s="243">
        <f>+SUMIFS('3º Trim'!$Q$208:$Q$227,'3º Trim'!$C$208:$C$227,'Custos Totais Incorridos'!$F98)</f>
        <v>0</v>
      </c>
      <c r="K98" s="243">
        <f>+SUMIFS('4º Trim'!$Q$208:$Q$227,'4º Trim'!$C$208:$C$227,'Custos Totais Incorridos'!$F98)</f>
        <v>0</v>
      </c>
      <c r="L98" s="243">
        <f>+SUMIFS('5º Trim'!$Q$208:$Q$227,'5º Trim'!$C$208:$C$227,'Custos Totais Incorridos'!$F98)</f>
        <v>0</v>
      </c>
      <c r="M98" s="243">
        <f>+SUMIFS('6º Trim'!$Q$208:$Q$227,'6º Trim'!$C$208:$C$227,'Custos Totais Incorridos'!$F98)</f>
        <v>0</v>
      </c>
      <c r="N98" s="243">
        <f>+SUMIFS('7º Trim'!$Q$208:$Q$227,'7º Trim'!$C$208:$C$227,'Custos Totais Incorridos'!$F98)</f>
        <v>0</v>
      </c>
      <c r="O98" s="243">
        <f>+SUMIFS('8º Trim'!$Q$208:$Q$227,'8º Trim'!$C$208:$C$227,'Custos Totais Incorridos'!$F98)</f>
        <v>0</v>
      </c>
      <c r="P98" s="243">
        <f>+SUMIFS('9º Trim'!$Q$208:$Q$227,'9º Trim'!$C$208:$C$227,'Custos Totais Incorridos'!$F98)</f>
        <v>0</v>
      </c>
      <c r="Q98" s="243">
        <f>+SUMIFS('10ºTrim'!$Q$208:$Q$227,'10ºTrim'!$C$208:$C$227,'Custos Totais Incorridos'!$F98)</f>
        <v>0</v>
      </c>
      <c r="R98" s="243">
        <f>+SUMIFS('11ºTrim'!$Q$208:$Q$227,'11ºTrim'!$C$208:$C$227,'Custos Totais Incorridos'!$F98)</f>
        <v>0</v>
      </c>
      <c r="S98" s="243">
        <f t="shared" si="15"/>
        <v>0</v>
      </c>
      <c r="T98" s="244"/>
      <c r="U98" s="245">
        <f t="shared" si="16"/>
        <v>0</v>
      </c>
      <c r="V98" s="242"/>
      <c r="W98" s="176">
        <f t="shared" si="11"/>
        <v>0</v>
      </c>
      <c r="X98" s="85">
        <f t="shared" si="17"/>
        <v>0</v>
      </c>
      <c r="Y98" s="6"/>
    </row>
    <row r="99" spans="3:25">
      <c r="C99" s="6" t="str">
        <f t="shared" si="9"/>
        <v>N</v>
      </c>
      <c r="D99" s="6"/>
      <c r="E99" s="44" t="str">
        <f t="shared" si="18"/>
        <v>e) Despesas com a demonstração, promoção e divulgação dos resultados do projeto</v>
      </c>
      <c r="F99" s="47">
        <f t="shared" si="10"/>
        <v>0</v>
      </c>
      <c r="G99" s="48">
        <f t="shared" si="10"/>
        <v>0</v>
      </c>
      <c r="H99" s="243">
        <f>+SUMIFS('1º Trim'!$Q$208:$Q$227,'1º Trim'!$C$208:$C$227,'Custos Totais Incorridos'!$F99)</f>
        <v>0</v>
      </c>
      <c r="I99" s="243">
        <f>+SUMIFS('2º Trim'!$Q$208:$Q$227,'2º Trim'!$C$208:$C$227,'Custos Totais Incorridos'!$F99)</f>
        <v>0</v>
      </c>
      <c r="J99" s="243">
        <f>+SUMIFS('3º Trim'!$Q$208:$Q$227,'3º Trim'!$C$208:$C$227,'Custos Totais Incorridos'!$F99)</f>
        <v>0</v>
      </c>
      <c r="K99" s="243">
        <f>+SUMIFS('4º Trim'!$Q$208:$Q$227,'4º Trim'!$C$208:$C$227,'Custos Totais Incorridos'!$F99)</f>
        <v>0</v>
      </c>
      <c r="L99" s="243">
        <f>+SUMIFS('5º Trim'!$Q$208:$Q$227,'5º Trim'!$C$208:$C$227,'Custos Totais Incorridos'!$F99)</f>
        <v>0</v>
      </c>
      <c r="M99" s="243">
        <f>+SUMIFS('6º Trim'!$Q$208:$Q$227,'6º Trim'!$C$208:$C$227,'Custos Totais Incorridos'!$F99)</f>
        <v>0</v>
      </c>
      <c r="N99" s="243">
        <f>+SUMIFS('7º Trim'!$Q$208:$Q$227,'7º Trim'!$C$208:$C$227,'Custos Totais Incorridos'!$F99)</f>
        <v>0</v>
      </c>
      <c r="O99" s="243">
        <f>+SUMIFS('8º Trim'!$Q$208:$Q$227,'8º Trim'!$C$208:$C$227,'Custos Totais Incorridos'!$F99)</f>
        <v>0</v>
      </c>
      <c r="P99" s="243">
        <f>+SUMIFS('9º Trim'!$Q$208:$Q$227,'9º Trim'!$C$208:$C$227,'Custos Totais Incorridos'!$F99)</f>
        <v>0</v>
      </c>
      <c r="Q99" s="243">
        <f>+SUMIFS('10ºTrim'!$Q$208:$Q$227,'10ºTrim'!$C$208:$C$227,'Custos Totais Incorridos'!$F99)</f>
        <v>0</v>
      </c>
      <c r="R99" s="243">
        <f>+SUMIFS('11ºTrim'!$Q$208:$Q$227,'11ºTrim'!$C$208:$C$227,'Custos Totais Incorridos'!$F99)</f>
        <v>0</v>
      </c>
      <c r="S99" s="243">
        <f t="shared" si="15"/>
        <v>0</v>
      </c>
      <c r="T99" s="244"/>
      <c r="U99" s="245">
        <f t="shared" si="16"/>
        <v>0</v>
      </c>
      <c r="V99" s="242"/>
      <c r="W99" s="176">
        <f t="shared" si="11"/>
        <v>0</v>
      </c>
      <c r="X99" s="85">
        <f t="shared" si="17"/>
        <v>0</v>
      </c>
      <c r="Y99" s="6"/>
    </row>
    <row r="100" spans="3:25" ht="38.25">
      <c r="C100" s="6" t="str">
        <f t="shared" si="9"/>
        <v>S</v>
      </c>
      <c r="D100" s="6"/>
      <c r="E100" s="78" t="s">
        <v>61</v>
      </c>
      <c r="F100" s="47">
        <f t="shared" si="10"/>
        <v>0</v>
      </c>
      <c r="G100" s="48">
        <f t="shared" si="10"/>
        <v>0</v>
      </c>
      <c r="H100" s="243">
        <f>+SUMIFS('1º Trim'!$Q$236:$Q$255,'1º Trim'!$C$236:$C$255,'Custos Totais Incorridos'!$F100)</f>
        <v>0</v>
      </c>
      <c r="I100" s="243">
        <f>+SUMIFS('2º Trim'!$Q$236:$Q$255,'2º Trim'!$C$236:$C$255,'Custos Totais Incorridos'!$F100)</f>
        <v>0</v>
      </c>
      <c r="J100" s="243">
        <f>+SUMIFS('3º Trim'!$Q$236:$Q$255,'3º Trim'!$C$236:$C$255,'Custos Totais Incorridos'!$F100)</f>
        <v>0</v>
      </c>
      <c r="K100" s="243">
        <f>+SUMIFS('4º Trim'!$Q$236:$Q$255,'4º Trim'!$C$236:$C$255,'Custos Totais Incorridos'!$F100)</f>
        <v>0</v>
      </c>
      <c r="L100" s="243">
        <f>+SUMIFS('5º Trim'!$Q$236:$Q$255,'5º Trim'!$C$236:$C$255,'Custos Totais Incorridos'!$F100)</f>
        <v>0</v>
      </c>
      <c r="M100" s="243">
        <f>+SUMIFS('6º Trim'!$Q$236:$Q$255,'6º Trim'!$C$236:$C$255,'Custos Totais Incorridos'!$F100)</f>
        <v>0</v>
      </c>
      <c r="N100" s="243">
        <f>+SUMIFS('7º Trim'!$Q$236:$Q$255,'7º Trim'!$C$236:$C$255,'Custos Totais Incorridos'!$F100)</f>
        <v>0</v>
      </c>
      <c r="O100" s="243">
        <f>+SUMIFS('8º Trim'!$Q$236:$Q$255,'8º Trim'!$C$236:$C$255,'Custos Totais Incorridos'!$F100)</f>
        <v>0</v>
      </c>
      <c r="P100" s="243">
        <f>+SUMIFS('9º Trim'!$Q$236:$Q$255,'9º Trim'!$C$236:$C$255,'Custos Totais Incorridos'!$F100)</f>
        <v>0</v>
      </c>
      <c r="Q100" s="243">
        <f>+SUMIFS('10ºTrim'!$Q$236:$Q$255,'10ºTrim'!$C$236:$C$255,'Custos Totais Incorridos'!$F100)</f>
        <v>0</v>
      </c>
      <c r="R100" s="243">
        <f>+SUMIFS('11ºTrim'!$Q$236:$Q$255,'11ºTrim'!$C$236:$C$255,'Custos Totais Incorridos'!$F100)</f>
        <v>0</v>
      </c>
      <c r="S100" s="243">
        <f t="shared" si="15"/>
        <v>0</v>
      </c>
      <c r="T100" s="244"/>
      <c r="U100" s="245">
        <f t="shared" si="16"/>
        <v>0</v>
      </c>
      <c r="V100" s="242"/>
      <c r="W100" s="176">
        <f t="shared" si="11"/>
        <v>0</v>
      </c>
      <c r="X100" s="85">
        <f t="shared" si="17"/>
        <v>0</v>
      </c>
      <c r="Y100" s="6"/>
    </row>
    <row r="101" spans="3:25">
      <c r="C101" s="6" t="str">
        <f t="shared" ref="C101:C147" si="19">+C85</f>
        <v>N</v>
      </c>
      <c r="D101" s="6"/>
      <c r="E101" s="44" t="s">
        <v>61</v>
      </c>
      <c r="F101" s="47">
        <f t="shared" ref="F101:G147" si="20">+F85</f>
        <v>0</v>
      </c>
      <c r="G101" s="48">
        <f t="shared" si="20"/>
        <v>0</v>
      </c>
      <c r="H101" s="243">
        <f>+SUMIFS('1º Trim'!$Q$236:$Q$255,'1º Trim'!$C$236:$C$255,'Custos Totais Incorridos'!$F101)</f>
        <v>0</v>
      </c>
      <c r="I101" s="243">
        <f>+SUMIFS('2º Trim'!$Q$236:$Q$255,'2º Trim'!$C$236:$C$255,'Custos Totais Incorridos'!$F101)</f>
        <v>0</v>
      </c>
      <c r="J101" s="243">
        <f>+SUMIFS('3º Trim'!$Q$236:$Q$255,'3º Trim'!$C$236:$C$255,'Custos Totais Incorridos'!$F101)</f>
        <v>0</v>
      </c>
      <c r="K101" s="243">
        <f>+SUMIFS('4º Trim'!$Q$236:$Q$255,'4º Trim'!$C$236:$C$255,'Custos Totais Incorridos'!$F101)</f>
        <v>0</v>
      </c>
      <c r="L101" s="243">
        <f>+SUMIFS('5º Trim'!$Q$236:$Q$255,'5º Trim'!$C$236:$C$255,'Custos Totais Incorridos'!$F101)</f>
        <v>0</v>
      </c>
      <c r="M101" s="243">
        <f>+SUMIFS('6º Trim'!$Q$236:$Q$255,'6º Trim'!$C$236:$C$255,'Custos Totais Incorridos'!$F101)</f>
        <v>0</v>
      </c>
      <c r="N101" s="243">
        <f>+SUMIFS('7º Trim'!$Q$236:$Q$255,'7º Trim'!$C$236:$C$255,'Custos Totais Incorridos'!$F101)</f>
        <v>0</v>
      </c>
      <c r="O101" s="243">
        <f>+SUMIFS('8º Trim'!$Q$236:$Q$255,'8º Trim'!$C$236:$C$255,'Custos Totais Incorridos'!$F101)</f>
        <v>0</v>
      </c>
      <c r="P101" s="243">
        <f>+SUMIFS('9º Trim'!$Q$236:$Q$255,'9º Trim'!$C$236:$C$255,'Custos Totais Incorridos'!$F101)</f>
        <v>0</v>
      </c>
      <c r="Q101" s="243">
        <f>+SUMIFS('10ºTrim'!$Q$236:$Q$255,'10ºTrim'!$C$236:$C$255,'Custos Totais Incorridos'!$F101)</f>
        <v>0</v>
      </c>
      <c r="R101" s="243">
        <f>+SUMIFS('11ºTrim'!$Q$236:$Q$255,'11ºTrim'!$C$236:$C$255,'Custos Totais Incorridos'!$F101)</f>
        <v>0</v>
      </c>
      <c r="S101" s="243">
        <f t="shared" si="15"/>
        <v>0</v>
      </c>
      <c r="T101" s="244"/>
      <c r="U101" s="245">
        <f t="shared" si="16"/>
        <v>0</v>
      </c>
      <c r="V101" s="242"/>
      <c r="W101" s="176">
        <f t="shared" ref="W101:W147" si="21">+W85</f>
        <v>0</v>
      </c>
      <c r="X101" s="85">
        <f t="shared" si="17"/>
        <v>0</v>
      </c>
      <c r="Y101" s="6"/>
    </row>
    <row r="102" spans="3:25">
      <c r="C102" s="6" t="str">
        <f t="shared" si="19"/>
        <v>N</v>
      </c>
      <c r="D102" s="6"/>
      <c r="E102" s="44" t="str">
        <f t="shared" ref="E102:E115" si="22">+E101</f>
        <v>f) Aquisição de outros bens e serviços relacionados diretamente com a execução do projeto</v>
      </c>
      <c r="F102" s="47">
        <f t="shared" si="20"/>
        <v>0</v>
      </c>
      <c r="G102" s="48">
        <f t="shared" si="20"/>
        <v>0</v>
      </c>
      <c r="H102" s="243">
        <f>+SUMIFS('1º Trim'!$Q$236:$Q$255,'1º Trim'!$C$236:$C$255,'Custos Totais Incorridos'!$F102)</f>
        <v>0</v>
      </c>
      <c r="I102" s="243">
        <f>+SUMIFS('2º Trim'!$Q$236:$Q$255,'2º Trim'!$C$236:$C$255,'Custos Totais Incorridos'!$F102)</f>
        <v>0</v>
      </c>
      <c r="J102" s="243">
        <f>+SUMIFS('3º Trim'!$Q$236:$Q$255,'3º Trim'!$C$236:$C$255,'Custos Totais Incorridos'!$F102)</f>
        <v>0</v>
      </c>
      <c r="K102" s="243">
        <f>+SUMIFS('4º Trim'!$Q$236:$Q$255,'4º Trim'!$C$236:$C$255,'Custos Totais Incorridos'!$F102)</f>
        <v>0</v>
      </c>
      <c r="L102" s="243">
        <f>+SUMIFS('5º Trim'!$Q$236:$Q$255,'5º Trim'!$C$236:$C$255,'Custos Totais Incorridos'!$F102)</f>
        <v>0</v>
      </c>
      <c r="M102" s="243">
        <f>+SUMIFS('6º Trim'!$Q$236:$Q$255,'6º Trim'!$C$236:$C$255,'Custos Totais Incorridos'!$F102)</f>
        <v>0</v>
      </c>
      <c r="N102" s="243">
        <f>+SUMIFS('7º Trim'!$Q$236:$Q$255,'7º Trim'!$C$236:$C$255,'Custos Totais Incorridos'!$F102)</f>
        <v>0</v>
      </c>
      <c r="O102" s="243">
        <f>+SUMIFS('8º Trim'!$Q$236:$Q$255,'8º Trim'!$C$236:$C$255,'Custos Totais Incorridos'!$F102)</f>
        <v>0</v>
      </c>
      <c r="P102" s="243">
        <f>+SUMIFS('9º Trim'!$Q$236:$Q$255,'9º Trim'!$C$236:$C$255,'Custos Totais Incorridos'!$F102)</f>
        <v>0</v>
      </c>
      <c r="Q102" s="243">
        <f>+SUMIFS('10ºTrim'!$Q$236:$Q$255,'10ºTrim'!$C$236:$C$255,'Custos Totais Incorridos'!$F102)</f>
        <v>0</v>
      </c>
      <c r="R102" s="243">
        <f>+SUMIFS('11ºTrim'!$Q$236:$Q$255,'11ºTrim'!$C$236:$C$255,'Custos Totais Incorridos'!$F102)</f>
        <v>0</v>
      </c>
      <c r="S102" s="243">
        <f t="shared" si="15"/>
        <v>0</v>
      </c>
      <c r="T102" s="244"/>
      <c r="U102" s="245">
        <f t="shared" si="16"/>
        <v>0</v>
      </c>
      <c r="V102" s="242"/>
      <c r="W102" s="176">
        <f t="shared" si="21"/>
        <v>0</v>
      </c>
      <c r="X102" s="85">
        <f t="shared" si="17"/>
        <v>0</v>
      </c>
      <c r="Y102" s="6"/>
    </row>
    <row r="103" spans="3:25">
      <c r="C103" s="6" t="str">
        <f t="shared" si="19"/>
        <v>N</v>
      </c>
      <c r="D103" s="6"/>
      <c r="E103" s="44" t="str">
        <f t="shared" si="22"/>
        <v>f) Aquisição de outros bens e serviços relacionados diretamente com a execução do projeto</v>
      </c>
      <c r="F103" s="47">
        <f t="shared" si="20"/>
        <v>0</v>
      </c>
      <c r="G103" s="48">
        <f t="shared" si="20"/>
        <v>0</v>
      </c>
      <c r="H103" s="243">
        <f>+SUMIFS('1º Trim'!$Q$236:$Q$255,'1º Trim'!$C$236:$C$255,'Custos Totais Incorridos'!$F103)</f>
        <v>0</v>
      </c>
      <c r="I103" s="243">
        <f>+SUMIFS('2º Trim'!$Q$236:$Q$255,'2º Trim'!$C$236:$C$255,'Custos Totais Incorridos'!$F103)</f>
        <v>0</v>
      </c>
      <c r="J103" s="243">
        <f>+SUMIFS('3º Trim'!$Q$236:$Q$255,'3º Trim'!$C$236:$C$255,'Custos Totais Incorridos'!$F103)</f>
        <v>0</v>
      </c>
      <c r="K103" s="243">
        <f>+SUMIFS('4º Trim'!$Q$236:$Q$255,'4º Trim'!$C$236:$C$255,'Custos Totais Incorridos'!$F103)</f>
        <v>0</v>
      </c>
      <c r="L103" s="243">
        <f>+SUMIFS('5º Trim'!$Q$236:$Q$255,'5º Trim'!$C$236:$C$255,'Custos Totais Incorridos'!$F103)</f>
        <v>0</v>
      </c>
      <c r="M103" s="243">
        <f>+SUMIFS('6º Trim'!$Q$236:$Q$255,'6º Trim'!$C$236:$C$255,'Custos Totais Incorridos'!$F103)</f>
        <v>0</v>
      </c>
      <c r="N103" s="243">
        <f>+SUMIFS('7º Trim'!$Q$236:$Q$255,'7º Trim'!$C$236:$C$255,'Custos Totais Incorridos'!$F103)</f>
        <v>0</v>
      </c>
      <c r="O103" s="243">
        <f>+SUMIFS('8º Trim'!$Q$236:$Q$255,'8º Trim'!$C$236:$C$255,'Custos Totais Incorridos'!$F103)</f>
        <v>0</v>
      </c>
      <c r="P103" s="243">
        <f>+SUMIFS('9º Trim'!$Q$236:$Q$255,'9º Trim'!$C$236:$C$255,'Custos Totais Incorridos'!$F103)</f>
        <v>0</v>
      </c>
      <c r="Q103" s="243">
        <f>+SUMIFS('10ºTrim'!$Q$236:$Q$255,'10ºTrim'!$C$236:$C$255,'Custos Totais Incorridos'!$F103)</f>
        <v>0</v>
      </c>
      <c r="R103" s="243">
        <f>+SUMIFS('11ºTrim'!$Q$236:$Q$255,'11ºTrim'!$C$236:$C$255,'Custos Totais Incorridos'!$F103)</f>
        <v>0</v>
      </c>
      <c r="S103" s="243">
        <f t="shared" si="15"/>
        <v>0</v>
      </c>
      <c r="T103" s="244"/>
      <c r="U103" s="245">
        <f t="shared" si="16"/>
        <v>0</v>
      </c>
      <c r="V103" s="242"/>
      <c r="W103" s="176">
        <f t="shared" si="21"/>
        <v>0</v>
      </c>
      <c r="X103" s="85">
        <f t="shared" si="17"/>
        <v>0</v>
      </c>
      <c r="Y103" s="6"/>
    </row>
    <row r="104" spans="3:25">
      <c r="C104" s="6" t="str">
        <f t="shared" si="19"/>
        <v>N</v>
      </c>
      <c r="D104" s="6"/>
      <c r="E104" s="44" t="str">
        <f t="shared" si="22"/>
        <v>f) Aquisição de outros bens e serviços relacionados diretamente com a execução do projeto</v>
      </c>
      <c r="F104" s="47">
        <f t="shared" si="20"/>
        <v>0</v>
      </c>
      <c r="G104" s="48">
        <f t="shared" si="20"/>
        <v>0</v>
      </c>
      <c r="H104" s="243">
        <f>+SUMIFS('1º Trim'!$Q$236:$Q$255,'1º Trim'!$C$236:$C$255,'Custos Totais Incorridos'!$F104)</f>
        <v>0</v>
      </c>
      <c r="I104" s="243">
        <f>+SUMIFS('2º Trim'!$Q$236:$Q$255,'2º Trim'!$C$236:$C$255,'Custos Totais Incorridos'!$F104)</f>
        <v>0</v>
      </c>
      <c r="J104" s="243">
        <f>+SUMIFS('3º Trim'!$Q$236:$Q$255,'3º Trim'!$C$236:$C$255,'Custos Totais Incorridos'!$F104)</f>
        <v>0</v>
      </c>
      <c r="K104" s="243">
        <f>+SUMIFS('4º Trim'!$Q$236:$Q$255,'4º Trim'!$C$236:$C$255,'Custos Totais Incorridos'!$F104)</f>
        <v>0</v>
      </c>
      <c r="L104" s="243">
        <f>+SUMIFS('5º Trim'!$Q$236:$Q$255,'5º Trim'!$C$236:$C$255,'Custos Totais Incorridos'!$F104)</f>
        <v>0</v>
      </c>
      <c r="M104" s="243">
        <f>+SUMIFS('6º Trim'!$Q$236:$Q$255,'6º Trim'!$C$236:$C$255,'Custos Totais Incorridos'!$F104)</f>
        <v>0</v>
      </c>
      <c r="N104" s="243">
        <f>+SUMIFS('7º Trim'!$Q$236:$Q$255,'7º Trim'!$C$236:$C$255,'Custos Totais Incorridos'!$F104)</f>
        <v>0</v>
      </c>
      <c r="O104" s="243">
        <f>+SUMIFS('8º Trim'!$Q$236:$Q$255,'8º Trim'!$C$236:$C$255,'Custos Totais Incorridos'!$F104)</f>
        <v>0</v>
      </c>
      <c r="P104" s="243">
        <f>+SUMIFS('9º Trim'!$Q$236:$Q$255,'9º Trim'!$C$236:$C$255,'Custos Totais Incorridos'!$F104)</f>
        <v>0</v>
      </c>
      <c r="Q104" s="243">
        <f>+SUMIFS('10ºTrim'!$Q$236:$Q$255,'10ºTrim'!$C$236:$C$255,'Custos Totais Incorridos'!$F104)</f>
        <v>0</v>
      </c>
      <c r="R104" s="243">
        <f>+SUMIFS('11ºTrim'!$Q$236:$Q$255,'11ºTrim'!$C$236:$C$255,'Custos Totais Incorridos'!$F104)</f>
        <v>0</v>
      </c>
      <c r="S104" s="243">
        <f t="shared" si="15"/>
        <v>0</v>
      </c>
      <c r="T104" s="244"/>
      <c r="U104" s="245">
        <f t="shared" si="16"/>
        <v>0</v>
      </c>
      <c r="V104" s="242"/>
      <c r="W104" s="176">
        <f t="shared" si="21"/>
        <v>0</v>
      </c>
      <c r="X104" s="85">
        <f t="shared" si="17"/>
        <v>0</v>
      </c>
      <c r="Y104" s="6"/>
    </row>
    <row r="105" spans="3:25">
      <c r="C105" s="6" t="str">
        <f t="shared" si="19"/>
        <v>N</v>
      </c>
      <c r="D105" s="6"/>
      <c r="E105" s="44" t="str">
        <f t="shared" si="22"/>
        <v>f) Aquisição de outros bens e serviços relacionados diretamente com a execução do projeto</v>
      </c>
      <c r="F105" s="47">
        <f t="shared" si="20"/>
        <v>0</v>
      </c>
      <c r="G105" s="48">
        <f t="shared" si="20"/>
        <v>0</v>
      </c>
      <c r="H105" s="243">
        <f>+SUMIFS('1º Trim'!$Q$236:$Q$255,'1º Trim'!$C$236:$C$255,'Custos Totais Incorridos'!$F105)</f>
        <v>0</v>
      </c>
      <c r="I105" s="243">
        <f>+SUMIFS('2º Trim'!$Q$236:$Q$255,'2º Trim'!$C$236:$C$255,'Custos Totais Incorridos'!$F105)</f>
        <v>0</v>
      </c>
      <c r="J105" s="243">
        <f>+SUMIFS('3º Trim'!$Q$236:$Q$255,'3º Trim'!$C$236:$C$255,'Custos Totais Incorridos'!$F105)</f>
        <v>0</v>
      </c>
      <c r="K105" s="243">
        <f>+SUMIFS('4º Trim'!$Q$236:$Q$255,'4º Trim'!$C$236:$C$255,'Custos Totais Incorridos'!$F105)</f>
        <v>0</v>
      </c>
      <c r="L105" s="243">
        <f>+SUMIFS('5º Trim'!$Q$236:$Q$255,'5º Trim'!$C$236:$C$255,'Custos Totais Incorridos'!$F105)</f>
        <v>0</v>
      </c>
      <c r="M105" s="243">
        <f>+SUMIFS('6º Trim'!$Q$236:$Q$255,'6º Trim'!$C$236:$C$255,'Custos Totais Incorridos'!$F105)</f>
        <v>0</v>
      </c>
      <c r="N105" s="243">
        <f>+SUMIFS('7º Trim'!$Q$236:$Q$255,'7º Trim'!$C$236:$C$255,'Custos Totais Incorridos'!$F105)</f>
        <v>0</v>
      </c>
      <c r="O105" s="243">
        <f>+SUMIFS('8º Trim'!$Q$236:$Q$255,'8º Trim'!$C$236:$C$255,'Custos Totais Incorridos'!$F105)</f>
        <v>0</v>
      </c>
      <c r="P105" s="243">
        <f>+SUMIFS('9º Trim'!$Q$236:$Q$255,'9º Trim'!$C$236:$C$255,'Custos Totais Incorridos'!$F105)</f>
        <v>0</v>
      </c>
      <c r="Q105" s="243">
        <f>+SUMIFS('10ºTrim'!$Q$236:$Q$255,'10ºTrim'!$C$236:$C$255,'Custos Totais Incorridos'!$F105)</f>
        <v>0</v>
      </c>
      <c r="R105" s="243">
        <f>+SUMIFS('11ºTrim'!$Q$236:$Q$255,'11ºTrim'!$C$236:$C$255,'Custos Totais Incorridos'!$F105)</f>
        <v>0</v>
      </c>
      <c r="S105" s="243">
        <f t="shared" si="15"/>
        <v>0</v>
      </c>
      <c r="T105" s="244"/>
      <c r="U105" s="245">
        <f t="shared" si="16"/>
        <v>0</v>
      </c>
      <c r="V105" s="242"/>
      <c r="W105" s="176">
        <f t="shared" si="21"/>
        <v>0</v>
      </c>
      <c r="X105" s="85">
        <f t="shared" si="17"/>
        <v>0</v>
      </c>
      <c r="Y105" s="6"/>
    </row>
    <row r="106" spans="3:25">
      <c r="C106" s="6" t="str">
        <f t="shared" si="19"/>
        <v>N</v>
      </c>
      <c r="D106" s="6"/>
      <c r="E106" s="44" t="str">
        <f t="shared" si="22"/>
        <v>f) Aquisição de outros bens e serviços relacionados diretamente com a execução do projeto</v>
      </c>
      <c r="F106" s="47">
        <f t="shared" si="20"/>
        <v>0</v>
      </c>
      <c r="G106" s="48">
        <f t="shared" si="20"/>
        <v>0</v>
      </c>
      <c r="H106" s="243">
        <f>+SUMIFS('1º Trim'!$Q$236:$Q$255,'1º Trim'!$C$236:$C$255,'Custos Totais Incorridos'!$F106)</f>
        <v>0</v>
      </c>
      <c r="I106" s="243">
        <f>+SUMIFS('2º Trim'!$Q$236:$Q$255,'2º Trim'!$C$236:$C$255,'Custos Totais Incorridos'!$F106)</f>
        <v>0</v>
      </c>
      <c r="J106" s="243">
        <f>+SUMIFS('3º Trim'!$Q$236:$Q$255,'3º Trim'!$C$236:$C$255,'Custos Totais Incorridos'!$F106)</f>
        <v>0</v>
      </c>
      <c r="K106" s="243">
        <f>+SUMIFS('4º Trim'!$Q$236:$Q$255,'4º Trim'!$C$236:$C$255,'Custos Totais Incorridos'!$F106)</f>
        <v>0</v>
      </c>
      <c r="L106" s="243">
        <f>+SUMIFS('5º Trim'!$Q$236:$Q$255,'5º Trim'!$C$236:$C$255,'Custos Totais Incorridos'!$F106)</f>
        <v>0</v>
      </c>
      <c r="M106" s="243">
        <f>+SUMIFS('6º Trim'!$Q$236:$Q$255,'6º Trim'!$C$236:$C$255,'Custos Totais Incorridos'!$F106)</f>
        <v>0</v>
      </c>
      <c r="N106" s="243">
        <f>+SUMIFS('7º Trim'!$Q$236:$Q$255,'7º Trim'!$C$236:$C$255,'Custos Totais Incorridos'!$F106)</f>
        <v>0</v>
      </c>
      <c r="O106" s="243">
        <f>+SUMIFS('8º Trim'!$Q$236:$Q$255,'8º Trim'!$C$236:$C$255,'Custos Totais Incorridos'!$F106)</f>
        <v>0</v>
      </c>
      <c r="P106" s="243">
        <f>+SUMIFS('9º Trim'!$Q$236:$Q$255,'9º Trim'!$C$236:$C$255,'Custos Totais Incorridos'!$F106)</f>
        <v>0</v>
      </c>
      <c r="Q106" s="243">
        <f>+SUMIFS('10ºTrim'!$Q$236:$Q$255,'10ºTrim'!$C$236:$C$255,'Custos Totais Incorridos'!$F106)</f>
        <v>0</v>
      </c>
      <c r="R106" s="243">
        <f>+SUMIFS('11ºTrim'!$Q$236:$Q$255,'11ºTrim'!$C$236:$C$255,'Custos Totais Incorridos'!$F106)</f>
        <v>0</v>
      </c>
      <c r="S106" s="243">
        <f t="shared" si="15"/>
        <v>0</v>
      </c>
      <c r="T106" s="244"/>
      <c r="U106" s="245">
        <f t="shared" si="16"/>
        <v>0</v>
      </c>
      <c r="V106" s="242"/>
      <c r="W106" s="176">
        <f t="shared" si="21"/>
        <v>0</v>
      </c>
      <c r="X106" s="85">
        <f t="shared" si="17"/>
        <v>0</v>
      </c>
      <c r="Y106" s="6"/>
    </row>
    <row r="107" spans="3:25">
      <c r="C107" s="6" t="str">
        <f t="shared" si="19"/>
        <v>N</v>
      </c>
      <c r="D107" s="6"/>
      <c r="E107" s="44" t="str">
        <f t="shared" si="22"/>
        <v>f) Aquisição de outros bens e serviços relacionados diretamente com a execução do projeto</v>
      </c>
      <c r="F107" s="47">
        <f t="shared" si="20"/>
        <v>0</v>
      </c>
      <c r="G107" s="48">
        <f t="shared" si="20"/>
        <v>0</v>
      </c>
      <c r="H107" s="243">
        <f>+SUMIFS('1º Trim'!$Q$236:$Q$255,'1º Trim'!$C$236:$C$255,'Custos Totais Incorridos'!$F107)</f>
        <v>0</v>
      </c>
      <c r="I107" s="243">
        <f>+SUMIFS('2º Trim'!$Q$236:$Q$255,'2º Trim'!$C$236:$C$255,'Custos Totais Incorridos'!$F107)</f>
        <v>0</v>
      </c>
      <c r="J107" s="243">
        <f>+SUMIFS('3º Trim'!$Q$236:$Q$255,'3º Trim'!$C$236:$C$255,'Custos Totais Incorridos'!$F107)</f>
        <v>0</v>
      </c>
      <c r="K107" s="243">
        <f>+SUMIFS('4º Trim'!$Q$236:$Q$255,'4º Trim'!$C$236:$C$255,'Custos Totais Incorridos'!$F107)</f>
        <v>0</v>
      </c>
      <c r="L107" s="243">
        <f>+SUMIFS('5º Trim'!$Q$236:$Q$255,'5º Trim'!$C$236:$C$255,'Custos Totais Incorridos'!$F107)</f>
        <v>0</v>
      </c>
      <c r="M107" s="243">
        <f>+SUMIFS('6º Trim'!$Q$236:$Q$255,'6º Trim'!$C$236:$C$255,'Custos Totais Incorridos'!$F107)</f>
        <v>0</v>
      </c>
      <c r="N107" s="243">
        <f>+SUMIFS('7º Trim'!$Q$236:$Q$255,'7º Trim'!$C$236:$C$255,'Custos Totais Incorridos'!$F107)</f>
        <v>0</v>
      </c>
      <c r="O107" s="243">
        <f>+SUMIFS('8º Trim'!$Q$236:$Q$255,'8º Trim'!$C$236:$C$255,'Custos Totais Incorridos'!$F107)</f>
        <v>0</v>
      </c>
      <c r="P107" s="243">
        <f>+SUMIFS('9º Trim'!$Q$236:$Q$255,'9º Trim'!$C$236:$C$255,'Custos Totais Incorridos'!$F107)</f>
        <v>0</v>
      </c>
      <c r="Q107" s="243">
        <f>+SUMIFS('10ºTrim'!$Q$236:$Q$255,'10ºTrim'!$C$236:$C$255,'Custos Totais Incorridos'!$F107)</f>
        <v>0</v>
      </c>
      <c r="R107" s="243">
        <f>+SUMIFS('11ºTrim'!$Q$236:$Q$255,'11ºTrim'!$C$236:$C$255,'Custos Totais Incorridos'!$F107)</f>
        <v>0</v>
      </c>
      <c r="S107" s="243">
        <f t="shared" si="15"/>
        <v>0</v>
      </c>
      <c r="T107" s="244"/>
      <c r="U107" s="245">
        <f t="shared" si="16"/>
        <v>0</v>
      </c>
      <c r="V107" s="242"/>
      <c r="W107" s="176">
        <f t="shared" si="21"/>
        <v>0</v>
      </c>
      <c r="X107" s="85">
        <f t="shared" si="17"/>
        <v>0</v>
      </c>
      <c r="Y107" s="6"/>
    </row>
    <row r="108" spans="3:25">
      <c r="C108" s="6" t="str">
        <f t="shared" si="19"/>
        <v>N</v>
      </c>
      <c r="D108" s="6"/>
      <c r="E108" s="44" t="str">
        <f t="shared" si="22"/>
        <v>f) Aquisição de outros bens e serviços relacionados diretamente com a execução do projeto</v>
      </c>
      <c r="F108" s="47">
        <f t="shared" si="20"/>
        <v>0</v>
      </c>
      <c r="G108" s="48">
        <f t="shared" si="20"/>
        <v>0</v>
      </c>
      <c r="H108" s="243">
        <f>+SUMIFS('1º Trim'!$Q$236:$Q$255,'1º Trim'!$C$236:$C$255,'Custos Totais Incorridos'!$F108)</f>
        <v>0</v>
      </c>
      <c r="I108" s="243">
        <f>+SUMIFS('2º Trim'!$Q$236:$Q$255,'2º Trim'!$C$236:$C$255,'Custos Totais Incorridos'!$F108)</f>
        <v>0</v>
      </c>
      <c r="J108" s="243">
        <f>+SUMIFS('3º Trim'!$Q$236:$Q$255,'3º Trim'!$C$236:$C$255,'Custos Totais Incorridos'!$F108)</f>
        <v>0</v>
      </c>
      <c r="K108" s="243">
        <f>+SUMIFS('4º Trim'!$Q$236:$Q$255,'4º Trim'!$C$236:$C$255,'Custos Totais Incorridos'!$F108)</f>
        <v>0</v>
      </c>
      <c r="L108" s="243">
        <f>+SUMIFS('5º Trim'!$Q$236:$Q$255,'5º Trim'!$C$236:$C$255,'Custos Totais Incorridos'!$F108)</f>
        <v>0</v>
      </c>
      <c r="M108" s="243">
        <f>+SUMIFS('6º Trim'!$Q$236:$Q$255,'6º Trim'!$C$236:$C$255,'Custos Totais Incorridos'!$F108)</f>
        <v>0</v>
      </c>
      <c r="N108" s="243">
        <f>+SUMIFS('7º Trim'!$Q$236:$Q$255,'7º Trim'!$C$236:$C$255,'Custos Totais Incorridos'!$F108)</f>
        <v>0</v>
      </c>
      <c r="O108" s="243">
        <f>+SUMIFS('8º Trim'!$Q$236:$Q$255,'8º Trim'!$C$236:$C$255,'Custos Totais Incorridos'!$F108)</f>
        <v>0</v>
      </c>
      <c r="P108" s="243">
        <f>+SUMIFS('9º Trim'!$Q$236:$Q$255,'9º Trim'!$C$236:$C$255,'Custos Totais Incorridos'!$F108)</f>
        <v>0</v>
      </c>
      <c r="Q108" s="243">
        <f>+SUMIFS('10ºTrim'!$Q$236:$Q$255,'10ºTrim'!$C$236:$C$255,'Custos Totais Incorridos'!$F108)</f>
        <v>0</v>
      </c>
      <c r="R108" s="243">
        <f>+SUMIFS('11ºTrim'!$Q$236:$Q$255,'11ºTrim'!$C$236:$C$255,'Custos Totais Incorridos'!$F108)</f>
        <v>0</v>
      </c>
      <c r="S108" s="243">
        <f t="shared" si="15"/>
        <v>0</v>
      </c>
      <c r="T108" s="244"/>
      <c r="U108" s="245">
        <f t="shared" si="16"/>
        <v>0</v>
      </c>
      <c r="V108" s="242"/>
      <c r="W108" s="176">
        <f t="shared" si="21"/>
        <v>0</v>
      </c>
      <c r="X108" s="85">
        <f t="shared" si="17"/>
        <v>0</v>
      </c>
      <c r="Y108" s="6"/>
    </row>
    <row r="109" spans="3:25">
      <c r="C109" s="6" t="str">
        <f t="shared" si="19"/>
        <v>N</v>
      </c>
      <c r="D109" s="6"/>
      <c r="E109" s="44" t="str">
        <f t="shared" si="22"/>
        <v>f) Aquisição de outros bens e serviços relacionados diretamente com a execução do projeto</v>
      </c>
      <c r="F109" s="47">
        <f t="shared" si="20"/>
        <v>0</v>
      </c>
      <c r="G109" s="48">
        <f t="shared" si="20"/>
        <v>0</v>
      </c>
      <c r="H109" s="243">
        <f>+SUMIFS('1º Trim'!$Q$236:$Q$255,'1º Trim'!$C$236:$C$255,'Custos Totais Incorridos'!$F109)</f>
        <v>0</v>
      </c>
      <c r="I109" s="243">
        <f>+SUMIFS('2º Trim'!$Q$236:$Q$255,'2º Trim'!$C$236:$C$255,'Custos Totais Incorridos'!$F109)</f>
        <v>0</v>
      </c>
      <c r="J109" s="243">
        <f>+SUMIFS('3º Trim'!$Q$236:$Q$255,'3º Trim'!$C$236:$C$255,'Custos Totais Incorridos'!$F109)</f>
        <v>0</v>
      </c>
      <c r="K109" s="243">
        <f>+SUMIFS('4º Trim'!$Q$236:$Q$255,'4º Trim'!$C$236:$C$255,'Custos Totais Incorridos'!$F109)</f>
        <v>0</v>
      </c>
      <c r="L109" s="243">
        <f>+SUMIFS('5º Trim'!$Q$236:$Q$255,'5º Trim'!$C$236:$C$255,'Custos Totais Incorridos'!$F109)</f>
        <v>0</v>
      </c>
      <c r="M109" s="243">
        <f>+SUMIFS('6º Trim'!$Q$236:$Q$255,'6º Trim'!$C$236:$C$255,'Custos Totais Incorridos'!$F109)</f>
        <v>0</v>
      </c>
      <c r="N109" s="243">
        <f>+SUMIFS('7º Trim'!$Q$236:$Q$255,'7º Trim'!$C$236:$C$255,'Custos Totais Incorridos'!$F109)</f>
        <v>0</v>
      </c>
      <c r="O109" s="243">
        <f>+SUMIFS('8º Trim'!$Q$236:$Q$255,'8º Trim'!$C$236:$C$255,'Custos Totais Incorridos'!$F109)</f>
        <v>0</v>
      </c>
      <c r="P109" s="243">
        <f>+SUMIFS('9º Trim'!$Q$236:$Q$255,'9º Trim'!$C$236:$C$255,'Custos Totais Incorridos'!$F109)</f>
        <v>0</v>
      </c>
      <c r="Q109" s="243">
        <f>+SUMIFS('10ºTrim'!$Q$236:$Q$255,'10ºTrim'!$C$236:$C$255,'Custos Totais Incorridos'!$F109)</f>
        <v>0</v>
      </c>
      <c r="R109" s="243">
        <f>+SUMIFS('11ºTrim'!$Q$236:$Q$255,'11ºTrim'!$C$236:$C$255,'Custos Totais Incorridos'!$F109)</f>
        <v>0</v>
      </c>
      <c r="S109" s="243">
        <f t="shared" si="15"/>
        <v>0</v>
      </c>
      <c r="T109" s="244"/>
      <c r="U109" s="245">
        <f t="shared" si="16"/>
        <v>0</v>
      </c>
      <c r="V109" s="242"/>
      <c r="W109" s="176">
        <f t="shared" si="21"/>
        <v>0</v>
      </c>
      <c r="X109" s="85">
        <f t="shared" si="17"/>
        <v>0</v>
      </c>
      <c r="Y109" s="6"/>
    </row>
    <row r="110" spans="3:25">
      <c r="C110" s="6" t="str">
        <f t="shared" si="19"/>
        <v>N</v>
      </c>
      <c r="D110" s="6"/>
      <c r="E110" s="44" t="str">
        <f t="shared" si="22"/>
        <v>f) Aquisição de outros bens e serviços relacionados diretamente com a execução do projeto</v>
      </c>
      <c r="F110" s="47">
        <f t="shared" si="20"/>
        <v>0</v>
      </c>
      <c r="G110" s="48">
        <f t="shared" si="20"/>
        <v>0</v>
      </c>
      <c r="H110" s="243">
        <f>+SUMIFS('1º Trim'!$Q$236:$Q$255,'1º Trim'!$C$236:$C$255,'Custos Totais Incorridos'!$F110)</f>
        <v>0</v>
      </c>
      <c r="I110" s="243">
        <f>+SUMIFS('2º Trim'!$Q$236:$Q$255,'2º Trim'!$C$236:$C$255,'Custos Totais Incorridos'!$F110)</f>
        <v>0</v>
      </c>
      <c r="J110" s="243">
        <f>+SUMIFS('3º Trim'!$Q$236:$Q$255,'3º Trim'!$C$236:$C$255,'Custos Totais Incorridos'!$F110)</f>
        <v>0</v>
      </c>
      <c r="K110" s="243">
        <f>+SUMIFS('4º Trim'!$Q$236:$Q$255,'4º Trim'!$C$236:$C$255,'Custos Totais Incorridos'!$F110)</f>
        <v>0</v>
      </c>
      <c r="L110" s="243">
        <f>+SUMIFS('5º Trim'!$Q$236:$Q$255,'5º Trim'!$C$236:$C$255,'Custos Totais Incorridos'!$F110)</f>
        <v>0</v>
      </c>
      <c r="M110" s="243">
        <f>+SUMIFS('6º Trim'!$Q$236:$Q$255,'6º Trim'!$C$236:$C$255,'Custos Totais Incorridos'!$F110)</f>
        <v>0</v>
      </c>
      <c r="N110" s="243">
        <f>+SUMIFS('7º Trim'!$Q$236:$Q$255,'7º Trim'!$C$236:$C$255,'Custos Totais Incorridos'!$F110)</f>
        <v>0</v>
      </c>
      <c r="O110" s="243">
        <f>+SUMIFS('8º Trim'!$Q$236:$Q$255,'8º Trim'!$C$236:$C$255,'Custos Totais Incorridos'!$F110)</f>
        <v>0</v>
      </c>
      <c r="P110" s="243">
        <f>+SUMIFS('9º Trim'!$Q$236:$Q$255,'9º Trim'!$C$236:$C$255,'Custos Totais Incorridos'!$F110)</f>
        <v>0</v>
      </c>
      <c r="Q110" s="243">
        <f>+SUMIFS('10ºTrim'!$Q$236:$Q$255,'10ºTrim'!$C$236:$C$255,'Custos Totais Incorridos'!$F110)</f>
        <v>0</v>
      </c>
      <c r="R110" s="243">
        <f>+SUMIFS('11ºTrim'!$Q$236:$Q$255,'11ºTrim'!$C$236:$C$255,'Custos Totais Incorridos'!$F110)</f>
        <v>0</v>
      </c>
      <c r="S110" s="243">
        <f t="shared" si="15"/>
        <v>0</v>
      </c>
      <c r="T110" s="244"/>
      <c r="U110" s="245">
        <f t="shared" si="16"/>
        <v>0</v>
      </c>
      <c r="V110" s="242"/>
      <c r="W110" s="176">
        <f t="shared" si="21"/>
        <v>0</v>
      </c>
      <c r="X110" s="85">
        <f t="shared" si="17"/>
        <v>0</v>
      </c>
      <c r="Y110" s="6"/>
    </row>
    <row r="111" spans="3:25">
      <c r="C111" s="6" t="str">
        <f t="shared" si="19"/>
        <v>N</v>
      </c>
      <c r="D111" s="6"/>
      <c r="E111" s="44" t="str">
        <f t="shared" si="22"/>
        <v>f) Aquisição de outros bens e serviços relacionados diretamente com a execução do projeto</v>
      </c>
      <c r="F111" s="47">
        <f t="shared" si="20"/>
        <v>0</v>
      </c>
      <c r="G111" s="48">
        <f t="shared" si="20"/>
        <v>0</v>
      </c>
      <c r="H111" s="243">
        <f>+SUMIFS('1º Trim'!$Q$236:$Q$255,'1º Trim'!$C$236:$C$255,'Custos Totais Incorridos'!$F111)</f>
        <v>0</v>
      </c>
      <c r="I111" s="243">
        <f>+SUMIFS('2º Trim'!$Q$236:$Q$255,'2º Trim'!$C$236:$C$255,'Custos Totais Incorridos'!$F111)</f>
        <v>0</v>
      </c>
      <c r="J111" s="243">
        <f>+SUMIFS('3º Trim'!$Q$236:$Q$255,'3º Trim'!$C$236:$C$255,'Custos Totais Incorridos'!$F111)</f>
        <v>0</v>
      </c>
      <c r="K111" s="243">
        <f>+SUMIFS('4º Trim'!$Q$236:$Q$255,'4º Trim'!$C$236:$C$255,'Custos Totais Incorridos'!$F111)</f>
        <v>0</v>
      </c>
      <c r="L111" s="243">
        <f>+SUMIFS('5º Trim'!$Q$236:$Q$255,'5º Trim'!$C$236:$C$255,'Custos Totais Incorridos'!$F111)</f>
        <v>0</v>
      </c>
      <c r="M111" s="243">
        <f>+SUMIFS('6º Trim'!$Q$236:$Q$255,'6º Trim'!$C$236:$C$255,'Custos Totais Incorridos'!$F111)</f>
        <v>0</v>
      </c>
      <c r="N111" s="243">
        <f>+SUMIFS('7º Trim'!$Q$236:$Q$255,'7º Trim'!$C$236:$C$255,'Custos Totais Incorridos'!$F111)</f>
        <v>0</v>
      </c>
      <c r="O111" s="243">
        <f>+SUMIFS('8º Trim'!$Q$236:$Q$255,'8º Trim'!$C$236:$C$255,'Custos Totais Incorridos'!$F111)</f>
        <v>0</v>
      </c>
      <c r="P111" s="243">
        <f>+SUMIFS('9º Trim'!$Q$236:$Q$255,'9º Trim'!$C$236:$C$255,'Custos Totais Incorridos'!$F111)</f>
        <v>0</v>
      </c>
      <c r="Q111" s="243">
        <f>+SUMIFS('10ºTrim'!$Q$236:$Q$255,'10ºTrim'!$C$236:$C$255,'Custos Totais Incorridos'!$F111)</f>
        <v>0</v>
      </c>
      <c r="R111" s="243">
        <f>+SUMIFS('11ºTrim'!$Q$236:$Q$255,'11ºTrim'!$C$236:$C$255,'Custos Totais Incorridos'!$F111)</f>
        <v>0</v>
      </c>
      <c r="S111" s="243">
        <f t="shared" si="15"/>
        <v>0</v>
      </c>
      <c r="T111" s="244"/>
      <c r="U111" s="245">
        <f t="shared" si="16"/>
        <v>0</v>
      </c>
      <c r="V111" s="242"/>
      <c r="W111" s="176">
        <f t="shared" si="21"/>
        <v>0</v>
      </c>
      <c r="X111" s="85">
        <f t="shared" si="17"/>
        <v>0</v>
      </c>
      <c r="Y111" s="6"/>
    </row>
    <row r="112" spans="3:25">
      <c r="C112" s="6" t="str">
        <f t="shared" si="19"/>
        <v>N</v>
      </c>
      <c r="D112" s="6"/>
      <c r="E112" s="44" t="str">
        <f t="shared" si="22"/>
        <v>f) Aquisição de outros bens e serviços relacionados diretamente com a execução do projeto</v>
      </c>
      <c r="F112" s="47">
        <f t="shared" si="20"/>
        <v>0</v>
      </c>
      <c r="G112" s="48">
        <f t="shared" si="20"/>
        <v>0</v>
      </c>
      <c r="H112" s="243">
        <f>+SUMIFS('1º Trim'!$Q$236:$Q$255,'1º Trim'!$C$236:$C$255,'Custos Totais Incorridos'!$F112)</f>
        <v>0</v>
      </c>
      <c r="I112" s="243">
        <f>+SUMIFS('2º Trim'!$Q$236:$Q$255,'2º Trim'!$C$236:$C$255,'Custos Totais Incorridos'!$F112)</f>
        <v>0</v>
      </c>
      <c r="J112" s="243">
        <f>+SUMIFS('3º Trim'!$Q$236:$Q$255,'3º Trim'!$C$236:$C$255,'Custos Totais Incorridos'!$F112)</f>
        <v>0</v>
      </c>
      <c r="K112" s="243">
        <f>+SUMIFS('4º Trim'!$Q$236:$Q$255,'4º Trim'!$C$236:$C$255,'Custos Totais Incorridos'!$F112)</f>
        <v>0</v>
      </c>
      <c r="L112" s="243">
        <f>+SUMIFS('5º Trim'!$Q$236:$Q$255,'5º Trim'!$C$236:$C$255,'Custos Totais Incorridos'!$F112)</f>
        <v>0</v>
      </c>
      <c r="M112" s="243">
        <f>+SUMIFS('6º Trim'!$Q$236:$Q$255,'6º Trim'!$C$236:$C$255,'Custos Totais Incorridos'!$F112)</f>
        <v>0</v>
      </c>
      <c r="N112" s="243">
        <f>+SUMIFS('7º Trim'!$Q$236:$Q$255,'7º Trim'!$C$236:$C$255,'Custos Totais Incorridos'!$F112)</f>
        <v>0</v>
      </c>
      <c r="O112" s="243">
        <f>+SUMIFS('8º Trim'!$Q$236:$Q$255,'8º Trim'!$C$236:$C$255,'Custos Totais Incorridos'!$F112)</f>
        <v>0</v>
      </c>
      <c r="P112" s="243">
        <f>+SUMIFS('9º Trim'!$Q$236:$Q$255,'9º Trim'!$C$236:$C$255,'Custos Totais Incorridos'!$F112)</f>
        <v>0</v>
      </c>
      <c r="Q112" s="243">
        <f>+SUMIFS('10ºTrim'!$Q$236:$Q$255,'10ºTrim'!$C$236:$C$255,'Custos Totais Incorridos'!$F112)</f>
        <v>0</v>
      </c>
      <c r="R112" s="243">
        <f>+SUMIFS('11ºTrim'!$Q$236:$Q$255,'11ºTrim'!$C$236:$C$255,'Custos Totais Incorridos'!$F112)</f>
        <v>0</v>
      </c>
      <c r="S112" s="243">
        <f t="shared" si="15"/>
        <v>0</v>
      </c>
      <c r="T112" s="244"/>
      <c r="U112" s="245">
        <f t="shared" si="16"/>
        <v>0</v>
      </c>
      <c r="V112" s="242"/>
      <c r="W112" s="176">
        <f t="shared" si="21"/>
        <v>0</v>
      </c>
      <c r="X112" s="85">
        <f t="shared" si="17"/>
        <v>0</v>
      </c>
      <c r="Y112" s="6"/>
    </row>
    <row r="113" spans="3:25">
      <c r="C113" s="6" t="str">
        <f t="shared" si="19"/>
        <v>N</v>
      </c>
      <c r="D113" s="6"/>
      <c r="E113" s="44" t="str">
        <f t="shared" si="22"/>
        <v>f) Aquisição de outros bens e serviços relacionados diretamente com a execução do projeto</v>
      </c>
      <c r="F113" s="47">
        <f t="shared" si="20"/>
        <v>0</v>
      </c>
      <c r="G113" s="48">
        <f t="shared" si="20"/>
        <v>0</v>
      </c>
      <c r="H113" s="243">
        <f>+SUMIFS('1º Trim'!$Q$236:$Q$255,'1º Trim'!$C$236:$C$255,'Custos Totais Incorridos'!$F113)</f>
        <v>0</v>
      </c>
      <c r="I113" s="243">
        <f>+SUMIFS('2º Trim'!$Q$236:$Q$255,'2º Trim'!$C$236:$C$255,'Custos Totais Incorridos'!$F113)</f>
        <v>0</v>
      </c>
      <c r="J113" s="243">
        <f>+SUMIFS('3º Trim'!$Q$236:$Q$255,'3º Trim'!$C$236:$C$255,'Custos Totais Incorridos'!$F113)</f>
        <v>0</v>
      </c>
      <c r="K113" s="243">
        <f>+SUMIFS('4º Trim'!$Q$236:$Q$255,'4º Trim'!$C$236:$C$255,'Custos Totais Incorridos'!$F113)</f>
        <v>0</v>
      </c>
      <c r="L113" s="243">
        <f>+SUMIFS('5º Trim'!$Q$236:$Q$255,'5º Trim'!$C$236:$C$255,'Custos Totais Incorridos'!$F113)</f>
        <v>0</v>
      </c>
      <c r="M113" s="243">
        <f>+SUMIFS('6º Trim'!$Q$236:$Q$255,'6º Trim'!$C$236:$C$255,'Custos Totais Incorridos'!$F113)</f>
        <v>0</v>
      </c>
      <c r="N113" s="243">
        <f>+SUMIFS('7º Trim'!$Q$236:$Q$255,'7º Trim'!$C$236:$C$255,'Custos Totais Incorridos'!$F113)</f>
        <v>0</v>
      </c>
      <c r="O113" s="243">
        <f>+SUMIFS('8º Trim'!$Q$236:$Q$255,'8º Trim'!$C$236:$C$255,'Custos Totais Incorridos'!$F113)</f>
        <v>0</v>
      </c>
      <c r="P113" s="243">
        <f>+SUMIFS('9º Trim'!$Q$236:$Q$255,'9º Trim'!$C$236:$C$255,'Custos Totais Incorridos'!$F113)</f>
        <v>0</v>
      </c>
      <c r="Q113" s="243">
        <f>+SUMIFS('10ºTrim'!$Q$236:$Q$255,'10ºTrim'!$C$236:$C$255,'Custos Totais Incorridos'!$F113)</f>
        <v>0</v>
      </c>
      <c r="R113" s="243">
        <f>+SUMIFS('11ºTrim'!$Q$236:$Q$255,'11ºTrim'!$C$236:$C$255,'Custos Totais Incorridos'!$F113)</f>
        <v>0</v>
      </c>
      <c r="S113" s="243">
        <f t="shared" si="15"/>
        <v>0</v>
      </c>
      <c r="T113" s="244"/>
      <c r="U113" s="245">
        <f t="shared" si="16"/>
        <v>0</v>
      </c>
      <c r="V113" s="242"/>
      <c r="W113" s="176">
        <f t="shared" si="21"/>
        <v>0</v>
      </c>
      <c r="X113" s="85">
        <f t="shared" si="17"/>
        <v>0</v>
      </c>
      <c r="Y113" s="6"/>
    </row>
    <row r="114" spans="3:25">
      <c r="C114" s="6" t="str">
        <f t="shared" si="19"/>
        <v>N</v>
      </c>
      <c r="D114" s="6"/>
      <c r="E114" s="44" t="str">
        <f t="shared" si="22"/>
        <v>f) Aquisição de outros bens e serviços relacionados diretamente com a execução do projeto</v>
      </c>
      <c r="F114" s="47">
        <f t="shared" si="20"/>
        <v>0</v>
      </c>
      <c r="G114" s="48">
        <f t="shared" si="20"/>
        <v>0</v>
      </c>
      <c r="H114" s="243">
        <f>+SUMIFS('1º Trim'!$Q$236:$Q$255,'1º Trim'!$C$236:$C$255,'Custos Totais Incorridos'!$F114)</f>
        <v>0</v>
      </c>
      <c r="I114" s="243">
        <f>+SUMIFS('2º Trim'!$Q$236:$Q$255,'2º Trim'!$C$236:$C$255,'Custos Totais Incorridos'!$F114)</f>
        <v>0</v>
      </c>
      <c r="J114" s="243">
        <f>+SUMIFS('3º Trim'!$Q$236:$Q$255,'3º Trim'!$C$236:$C$255,'Custos Totais Incorridos'!$F114)</f>
        <v>0</v>
      </c>
      <c r="K114" s="243">
        <f>+SUMIFS('4º Trim'!$Q$236:$Q$255,'4º Trim'!$C$236:$C$255,'Custos Totais Incorridos'!$F114)</f>
        <v>0</v>
      </c>
      <c r="L114" s="243">
        <f>+SUMIFS('5º Trim'!$Q$236:$Q$255,'5º Trim'!$C$236:$C$255,'Custos Totais Incorridos'!$F114)</f>
        <v>0</v>
      </c>
      <c r="M114" s="243">
        <f>+SUMIFS('6º Trim'!$Q$236:$Q$255,'6º Trim'!$C$236:$C$255,'Custos Totais Incorridos'!$F114)</f>
        <v>0</v>
      </c>
      <c r="N114" s="243">
        <f>+SUMIFS('7º Trim'!$Q$236:$Q$255,'7º Trim'!$C$236:$C$255,'Custos Totais Incorridos'!$F114)</f>
        <v>0</v>
      </c>
      <c r="O114" s="243">
        <f>+SUMIFS('8º Trim'!$Q$236:$Q$255,'8º Trim'!$C$236:$C$255,'Custos Totais Incorridos'!$F114)</f>
        <v>0</v>
      </c>
      <c r="P114" s="243">
        <f>+SUMIFS('9º Trim'!$Q$236:$Q$255,'9º Trim'!$C$236:$C$255,'Custos Totais Incorridos'!$F114)</f>
        <v>0</v>
      </c>
      <c r="Q114" s="243">
        <f>+SUMIFS('10ºTrim'!$Q$236:$Q$255,'10ºTrim'!$C$236:$C$255,'Custos Totais Incorridos'!$F114)</f>
        <v>0</v>
      </c>
      <c r="R114" s="243">
        <f>+SUMIFS('11ºTrim'!$Q$236:$Q$255,'11ºTrim'!$C$236:$C$255,'Custos Totais Incorridos'!$F114)</f>
        <v>0</v>
      </c>
      <c r="S114" s="243">
        <f t="shared" si="15"/>
        <v>0</v>
      </c>
      <c r="T114" s="244"/>
      <c r="U114" s="245">
        <f t="shared" si="16"/>
        <v>0</v>
      </c>
      <c r="V114" s="242"/>
      <c r="W114" s="176">
        <f t="shared" si="21"/>
        <v>0</v>
      </c>
      <c r="X114" s="85">
        <f t="shared" si="17"/>
        <v>0</v>
      </c>
      <c r="Y114" s="6"/>
    </row>
    <row r="115" spans="3:25">
      <c r="C115" s="6" t="str">
        <f t="shared" si="19"/>
        <v>N</v>
      </c>
      <c r="D115" s="6"/>
      <c r="E115" s="44" t="str">
        <f t="shared" si="22"/>
        <v>f) Aquisição de outros bens e serviços relacionados diretamente com a execução do projeto</v>
      </c>
      <c r="F115" s="47">
        <f t="shared" si="20"/>
        <v>0</v>
      </c>
      <c r="G115" s="48">
        <f t="shared" si="20"/>
        <v>0</v>
      </c>
      <c r="H115" s="243">
        <f>+SUMIFS('1º Trim'!$Q$236:$Q$255,'1º Trim'!$C$236:$C$255,'Custos Totais Incorridos'!$F115)</f>
        <v>0</v>
      </c>
      <c r="I115" s="243">
        <f>+SUMIFS('2º Trim'!$Q$236:$Q$255,'2º Trim'!$C$236:$C$255,'Custos Totais Incorridos'!$F115)</f>
        <v>0</v>
      </c>
      <c r="J115" s="243">
        <f>+SUMIFS('3º Trim'!$Q$236:$Q$255,'3º Trim'!$C$236:$C$255,'Custos Totais Incorridos'!$F115)</f>
        <v>0</v>
      </c>
      <c r="K115" s="243">
        <f>+SUMIFS('4º Trim'!$Q$236:$Q$255,'4º Trim'!$C$236:$C$255,'Custos Totais Incorridos'!$F115)</f>
        <v>0</v>
      </c>
      <c r="L115" s="243">
        <f>+SUMIFS('5º Trim'!$Q$236:$Q$255,'5º Trim'!$C$236:$C$255,'Custos Totais Incorridos'!$F115)</f>
        <v>0</v>
      </c>
      <c r="M115" s="243">
        <f>+SUMIFS('6º Trim'!$Q$236:$Q$255,'6º Trim'!$C$236:$C$255,'Custos Totais Incorridos'!$F115)</f>
        <v>0</v>
      </c>
      <c r="N115" s="243">
        <f>+SUMIFS('7º Trim'!$Q$236:$Q$255,'7º Trim'!$C$236:$C$255,'Custos Totais Incorridos'!$F115)</f>
        <v>0</v>
      </c>
      <c r="O115" s="243">
        <f>+SUMIFS('8º Trim'!$Q$236:$Q$255,'8º Trim'!$C$236:$C$255,'Custos Totais Incorridos'!$F115)</f>
        <v>0</v>
      </c>
      <c r="P115" s="243">
        <f>+SUMIFS('9º Trim'!$Q$236:$Q$255,'9º Trim'!$C$236:$C$255,'Custos Totais Incorridos'!$F115)</f>
        <v>0</v>
      </c>
      <c r="Q115" s="243">
        <f>+SUMIFS('10ºTrim'!$Q$236:$Q$255,'10ºTrim'!$C$236:$C$255,'Custos Totais Incorridos'!$F115)</f>
        <v>0</v>
      </c>
      <c r="R115" s="243">
        <f>+SUMIFS('11ºTrim'!$Q$236:$Q$255,'11ºTrim'!$C$236:$C$255,'Custos Totais Incorridos'!$F115)</f>
        <v>0</v>
      </c>
      <c r="S115" s="243">
        <f t="shared" si="15"/>
        <v>0</v>
      </c>
      <c r="T115" s="244"/>
      <c r="U115" s="245">
        <f t="shared" si="16"/>
        <v>0</v>
      </c>
      <c r="V115" s="242"/>
      <c r="W115" s="176">
        <f t="shared" si="21"/>
        <v>0</v>
      </c>
      <c r="X115" s="85">
        <f t="shared" si="17"/>
        <v>0</v>
      </c>
      <c r="Y115" s="6"/>
    </row>
    <row r="116" spans="3:25" ht="26.25" customHeight="1">
      <c r="C116" s="6" t="str">
        <f t="shared" si="19"/>
        <v>S</v>
      </c>
      <c r="D116" s="6"/>
      <c r="E116" s="78" t="s">
        <v>27</v>
      </c>
      <c r="F116" s="47">
        <f t="shared" si="20"/>
        <v>0</v>
      </c>
      <c r="G116" s="48">
        <f t="shared" si="20"/>
        <v>0</v>
      </c>
      <c r="H116" s="243">
        <f>+SUMIFS('1º Trim'!$Q$264:$Q$299,'1º Trim'!$C$264:$C$299,'Custos Totais Incorridos'!$F116)</f>
        <v>0</v>
      </c>
      <c r="I116" s="243">
        <f>+SUMIFS('2º Trim'!$Q$264:$Q$299,'2º Trim'!$C$264:$C$299,'Custos Totais Incorridos'!$F116)</f>
        <v>0</v>
      </c>
      <c r="J116" s="243">
        <f>+SUMIFS('3º Trim'!$Q$264:$Q$299,'3º Trim'!$C$264:$C$299,'Custos Totais Incorridos'!$F116)</f>
        <v>0</v>
      </c>
      <c r="K116" s="243">
        <f>+SUMIFS('4º Trim'!$Q$264:$Q$299,'4º Trim'!$C$264:$C$299,'Custos Totais Incorridos'!$F116)</f>
        <v>0</v>
      </c>
      <c r="L116" s="243">
        <f>+SUMIFS('5º Trim'!$Q$264:$Q$299,'5º Trim'!$C$264:$C$299,'Custos Totais Incorridos'!$F116)</f>
        <v>0</v>
      </c>
      <c r="M116" s="243">
        <f>+SUMIFS('6º Trim'!$Q$264:$Q$299,'6º Trim'!$C$264:$C$299,'Custos Totais Incorridos'!$F116)</f>
        <v>0</v>
      </c>
      <c r="N116" s="243">
        <f>+SUMIFS('7º Trim'!$Q$264:$Q$299,'7º Trim'!$C$264:$C$299,'Custos Totais Incorridos'!$F116)</f>
        <v>0</v>
      </c>
      <c r="O116" s="243">
        <f>+SUMIFS('8º Trim'!$Q$264:$Q$299,'8º Trim'!$C$264:$C$299,'Custos Totais Incorridos'!$F116)</f>
        <v>0</v>
      </c>
      <c r="P116" s="243">
        <f>+SUMIFS('10ºTrim'!$Q$264:$Q$299,'10ºTrim'!$C$264:$C$299,'Custos Totais Incorridos'!$F116)</f>
        <v>0</v>
      </c>
      <c r="Q116" s="243">
        <f>+SUMIFS('11ºTrim'!$Q$264:$Q$299,'11ºTrim'!$C$264:$C$299,'Custos Totais Incorridos'!$F116)</f>
        <v>0</v>
      </c>
      <c r="R116" s="243">
        <f>+SUMIFS('9º Trim'!$Q$264:$Q$299,'9º Trim'!$C$264:$C$299,'Custos Totais Incorridos'!$F116)</f>
        <v>0</v>
      </c>
      <c r="S116" s="243">
        <f t="shared" si="15"/>
        <v>0</v>
      </c>
      <c r="T116" s="244"/>
      <c r="U116" s="245">
        <f t="shared" si="16"/>
        <v>0</v>
      </c>
      <c r="V116" s="242"/>
      <c r="W116" s="176">
        <f t="shared" si="21"/>
        <v>0</v>
      </c>
      <c r="X116" s="85">
        <f t="shared" si="17"/>
        <v>0</v>
      </c>
      <c r="Y116" s="6"/>
    </row>
    <row r="117" spans="3:25">
      <c r="C117" s="6" t="str">
        <f t="shared" si="19"/>
        <v>N</v>
      </c>
      <c r="D117" s="6"/>
      <c r="E117" s="44" t="s">
        <v>27</v>
      </c>
      <c r="F117" s="47">
        <f t="shared" si="20"/>
        <v>0</v>
      </c>
      <c r="G117" s="48">
        <f t="shared" si="20"/>
        <v>0</v>
      </c>
      <c r="H117" s="243">
        <f>+SUMIFS('1º Trim'!$Q$264:$Q$299,'1º Trim'!$C$264:$C$299,'Custos Totais Incorridos'!$F117)</f>
        <v>0</v>
      </c>
      <c r="I117" s="243">
        <f>+SUMIFS('2º Trim'!$Q$264:$Q$299,'2º Trim'!$C$264:$C$299,'Custos Totais Incorridos'!$F117)</f>
        <v>0</v>
      </c>
      <c r="J117" s="243">
        <f>+SUMIFS('3º Trim'!$Q$264:$Q$299,'3º Trim'!$C$264:$C$299,'Custos Totais Incorridos'!$F117)</f>
        <v>0</v>
      </c>
      <c r="K117" s="243">
        <f>+SUMIFS('4º Trim'!$Q$264:$Q$299,'4º Trim'!$C$264:$C$299,'Custos Totais Incorridos'!$F117)</f>
        <v>0</v>
      </c>
      <c r="L117" s="243">
        <f>+SUMIFS('5º Trim'!$Q$264:$Q$299,'5º Trim'!$C$264:$C$299,'Custos Totais Incorridos'!$F117)</f>
        <v>0</v>
      </c>
      <c r="M117" s="243">
        <f>+SUMIFS('6º Trim'!$Q$264:$Q$299,'6º Trim'!$C$264:$C$299,'Custos Totais Incorridos'!$F117)</f>
        <v>0</v>
      </c>
      <c r="N117" s="243">
        <f>+SUMIFS('7º Trim'!$Q$264:$Q$299,'7º Trim'!$C$264:$C$299,'Custos Totais Incorridos'!$F117)</f>
        <v>0</v>
      </c>
      <c r="O117" s="243">
        <f>+SUMIFS('8º Trim'!$Q$264:$Q$299,'8º Trim'!$C$264:$C$299,'Custos Totais Incorridos'!$F117)</f>
        <v>0</v>
      </c>
      <c r="P117" s="243">
        <f>+SUMIFS('9º Trim'!$Q$264:$Q$299,'9º Trim'!$C$264:$C$299,'Custos Totais Incorridos'!$F117)</f>
        <v>0</v>
      </c>
      <c r="Q117" s="243">
        <f>+SUMIFS('10ºTrim'!$Q$236:$Q$255,'10ºTrim'!$C$236:$C$255,'Custos Totais Incorridos'!$F117)</f>
        <v>0</v>
      </c>
      <c r="R117" s="243">
        <f>+SUMIFS('11ºTrim'!$Q$236:$Q$255,'11ºTrim'!$C$236:$C$255,'Custos Totais Incorridos'!$F117)</f>
        <v>0</v>
      </c>
      <c r="S117" s="243">
        <f t="shared" si="15"/>
        <v>0</v>
      </c>
      <c r="T117" s="244"/>
      <c r="U117" s="245">
        <f t="shared" si="16"/>
        <v>0</v>
      </c>
      <c r="V117" s="242"/>
      <c r="W117" s="176">
        <f t="shared" si="21"/>
        <v>0</v>
      </c>
      <c r="X117" s="85">
        <f t="shared" si="17"/>
        <v>0</v>
      </c>
      <c r="Y117" s="6"/>
    </row>
    <row r="118" spans="3:25">
      <c r="C118" s="6" t="str">
        <f t="shared" si="19"/>
        <v>N</v>
      </c>
      <c r="D118" s="6"/>
      <c r="E118" s="44" t="str">
        <f t="shared" ref="E118:E131" si="23">+E117</f>
        <v>g) Viagens e alojamento no país e no estrangeiro</v>
      </c>
      <c r="F118" s="47">
        <f t="shared" si="20"/>
        <v>0</v>
      </c>
      <c r="G118" s="48">
        <f t="shared" si="20"/>
        <v>0</v>
      </c>
      <c r="H118" s="243">
        <f>+SUMIFS('1º Trim'!$Q$264:$Q$299,'1º Trim'!$C$264:$C$299,'Custos Totais Incorridos'!$F118)</f>
        <v>0</v>
      </c>
      <c r="I118" s="243">
        <f>+SUMIFS('2º Trim'!$Q$264:$Q$299,'2º Trim'!$C$264:$C$299,'Custos Totais Incorridos'!$F118)</f>
        <v>0</v>
      </c>
      <c r="J118" s="243">
        <f>+SUMIFS('3º Trim'!$Q$264:$Q$299,'3º Trim'!$C$264:$C$299,'Custos Totais Incorridos'!$F118)</f>
        <v>0</v>
      </c>
      <c r="K118" s="243">
        <f>+SUMIFS('4º Trim'!$Q$264:$Q$299,'4º Trim'!$C$264:$C$299,'Custos Totais Incorridos'!$F118)</f>
        <v>0</v>
      </c>
      <c r="L118" s="243">
        <f>+SUMIFS('5º Trim'!$Q$264:$Q$299,'5º Trim'!$C$264:$C$299,'Custos Totais Incorridos'!$F118)</f>
        <v>0</v>
      </c>
      <c r="M118" s="243">
        <f>+SUMIFS('6º Trim'!$Q$264:$Q$299,'6º Trim'!$C$264:$C$299,'Custos Totais Incorridos'!$F118)</f>
        <v>0</v>
      </c>
      <c r="N118" s="243">
        <f>+SUMIFS('7º Trim'!$Q$264:$Q$299,'7º Trim'!$C$264:$C$299,'Custos Totais Incorridos'!$F118)</f>
        <v>0</v>
      </c>
      <c r="O118" s="243">
        <f>+SUMIFS('8º Trim'!$Q$264:$Q$299,'8º Trim'!$C$264:$C$299,'Custos Totais Incorridos'!$F118)</f>
        <v>0</v>
      </c>
      <c r="P118" s="243">
        <f>+SUMIFS('9º Trim'!$Q$264:$Q$299,'9º Trim'!$C$264:$C$299,'Custos Totais Incorridos'!$F118)</f>
        <v>0</v>
      </c>
      <c r="Q118" s="243">
        <f>+SUMIFS('10ºTrim'!$Q$236:$Q$255,'10ºTrim'!$C$236:$C$255,'Custos Totais Incorridos'!$F118)</f>
        <v>0</v>
      </c>
      <c r="R118" s="243">
        <f>+SUMIFS('11ºTrim'!$Q$236:$Q$255,'11ºTrim'!$C$236:$C$255,'Custos Totais Incorridos'!$F118)</f>
        <v>0</v>
      </c>
      <c r="S118" s="243">
        <f t="shared" si="15"/>
        <v>0</v>
      </c>
      <c r="T118" s="244"/>
      <c r="U118" s="245">
        <f t="shared" si="16"/>
        <v>0</v>
      </c>
      <c r="V118" s="242"/>
      <c r="W118" s="176">
        <f t="shared" si="21"/>
        <v>0</v>
      </c>
      <c r="X118" s="85">
        <f t="shared" si="17"/>
        <v>0</v>
      </c>
      <c r="Y118" s="6"/>
    </row>
    <row r="119" spans="3:25">
      <c r="C119" s="6" t="str">
        <f t="shared" si="19"/>
        <v>N</v>
      </c>
      <c r="D119" s="6"/>
      <c r="E119" s="44" t="str">
        <f t="shared" si="23"/>
        <v>g) Viagens e alojamento no país e no estrangeiro</v>
      </c>
      <c r="F119" s="47">
        <f t="shared" si="20"/>
        <v>0</v>
      </c>
      <c r="G119" s="48">
        <f t="shared" si="20"/>
        <v>0</v>
      </c>
      <c r="H119" s="243">
        <f>+SUMIFS('1º Trim'!$Q$264:$Q$299,'1º Trim'!$C$264:$C$299,'Custos Totais Incorridos'!$F119)</f>
        <v>0</v>
      </c>
      <c r="I119" s="243">
        <f>+SUMIFS('2º Trim'!$Q$264:$Q$299,'2º Trim'!$C$264:$C$299,'Custos Totais Incorridos'!$F119)</f>
        <v>0</v>
      </c>
      <c r="J119" s="243">
        <f>+SUMIFS('3º Trim'!$Q$264:$Q$299,'3º Trim'!$C$264:$C$299,'Custos Totais Incorridos'!$F119)</f>
        <v>0</v>
      </c>
      <c r="K119" s="243">
        <f>+SUMIFS('4º Trim'!$Q$264:$Q$299,'4º Trim'!$C$264:$C$299,'Custos Totais Incorridos'!$F119)</f>
        <v>0</v>
      </c>
      <c r="L119" s="243">
        <f>+SUMIFS('5º Trim'!$Q$264:$Q$299,'5º Trim'!$C$264:$C$299,'Custos Totais Incorridos'!$F119)</f>
        <v>0</v>
      </c>
      <c r="M119" s="243">
        <f>+SUMIFS('6º Trim'!$Q$264:$Q$299,'6º Trim'!$C$264:$C$299,'Custos Totais Incorridos'!$F119)</f>
        <v>0</v>
      </c>
      <c r="N119" s="243">
        <f>+SUMIFS('7º Trim'!$Q$264:$Q$299,'7º Trim'!$C$264:$C$299,'Custos Totais Incorridos'!$F119)</f>
        <v>0</v>
      </c>
      <c r="O119" s="243">
        <f>+SUMIFS('8º Trim'!$Q$264:$Q$299,'8º Trim'!$C$264:$C$299,'Custos Totais Incorridos'!$F119)</f>
        <v>0</v>
      </c>
      <c r="P119" s="243">
        <f>+SUMIFS('9º Trim'!$Q$264:$Q$299,'9º Trim'!$C$264:$C$299,'Custos Totais Incorridos'!$F119)</f>
        <v>0</v>
      </c>
      <c r="Q119" s="243">
        <f>+SUMIFS('10ºTrim'!$Q$236:$Q$255,'10ºTrim'!$C$236:$C$255,'Custos Totais Incorridos'!$F119)</f>
        <v>0</v>
      </c>
      <c r="R119" s="243">
        <f>+SUMIFS('11ºTrim'!$Q$236:$Q$255,'11ºTrim'!$C$236:$C$255,'Custos Totais Incorridos'!$F119)</f>
        <v>0</v>
      </c>
      <c r="S119" s="243">
        <f t="shared" si="15"/>
        <v>0</v>
      </c>
      <c r="T119" s="244"/>
      <c r="U119" s="245">
        <f t="shared" si="16"/>
        <v>0</v>
      </c>
      <c r="V119" s="242"/>
      <c r="W119" s="176">
        <f t="shared" si="21"/>
        <v>0</v>
      </c>
      <c r="X119" s="85">
        <f t="shared" si="17"/>
        <v>0</v>
      </c>
      <c r="Y119" s="6"/>
    </row>
    <row r="120" spans="3:25">
      <c r="C120" s="6" t="str">
        <f t="shared" si="19"/>
        <v>N</v>
      </c>
      <c r="D120" s="6"/>
      <c r="E120" s="44" t="str">
        <f t="shared" si="23"/>
        <v>g) Viagens e alojamento no país e no estrangeiro</v>
      </c>
      <c r="F120" s="47">
        <f t="shared" si="20"/>
        <v>0</v>
      </c>
      <c r="G120" s="48">
        <f t="shared" si="20"/>
        <v>0</v>
      </c>
      <c r="H120" s="243">
        <f>+SUMIFS('1º Trim'!$Q$264:$Q$299,'1º Trim'!$C$264:$C$299,'Custos Totais Incorridos'!$F120)</f>
        <v>0</v>
      </c>
      <c r="I120" s="243">
        <f>+SUMIFS('2º Trim'!$Q$264:$Q$299,'2º Trim'!$C$264:$C$299,'Custos Totais Incorridos'!$F120)</f>
        <v>0</v>
      </c>
      <c r="J120" s="243">
        <f>+SUMIFS('3º Trim'!$Q$264:$Q$299,'3º Trim'!$C$264:$C$299,'Custos Totais Incorridos'!$F120)</f>
        <v>0</v>
      </c>
      <c r="K120" s="243">
        <f>+SUMIFS('4º Trim'!$Q$264:$Q$299,'4º Trim'!$C$264:$C$299,'Custos Totais Incorridos'!$F120)</f>
        <v>0</v>
      </c>
      <c r="L120" s="243">
        <f>+SUMIFS('5º Trim'!$Q$264:$Q$299,'5º Trim'!$C$264:$C$299,'Custos Totais Incorridos'!$F120)</f>
        <v>0</v>
      </c>
      <c r="M120" s="243">
        <f>+SUMIFS('6º Trim'!$Q$264:$Q$299,'6º Trim'!$C$264:$C$299,'Custos Totais Incorridos'!$F120)</f>
        <v>0</v>
      </c>
      <c r="N120" s="243">
        <f>+SUMIFS('7º Trim'!$Q$264:$Q$299,'7º Trim'!$C$264:$C$299,'Custos Totais Incorridos'!$F120)</f>
        <v>0</v>
      </c>
      <c r="O120" s="243">
        <f>+SUMIFS('8º Trim'!$Q$264:$Q$299,'8º Trim'!$C$264:$C$299,'Custos Totais Incorridos'!$F120)</f>
        <v>0</v>
      </c>
      <c r="P120" s="243">
        <f>+SUMIFS('9º Trim'!$Q$264:$Q$299,'9º Trim'!$C$264:$C$299,'Custos Totais Incorridos'!$F120)</f>
        <v>0</v>
      </c>
      <c r="Q120" s="243">
        <f>+SUMIFS('10ºTrim'!$Q$236:$Q$255,'10ºTrim'!$C$236:$C$255,'Custos Totais Incorridos'!$F120)</f>
        <v>0</v>
      </c>
      <c r="R120" s="243">
        <f>+SUMIFS('11ºTrim'!$Q$236:$Q$255,'11ºTrim'!$C$236:$C$255,'Custos Totais Incorridos'!$F120)</f>
        <v>0</v>
      </c>
      <c r="S120" s="243">
        <f t="shared" si="15"/>
        <v>0</v>
      </c>
      <c r="T120" s="244"/>
      <c r="U120" s="245">
        <f t="shared" si="16"/>
        <v>0</v>
      </c>
      <c r="V120" s="242"/>
      <c r="W120" s="176">
        <f t="shared" si="21"/>
        <v>0</v>
      </c>
      <c r="X120" s="85">
        <f t="shared" si="17"/>
        <v>0</v>
      </c>
      <c r="Y120" s="6"/>
    </row>
    <row r="121" spans="3:25">
      <c r="C121" s="6" t="str">
        <f t="shared" si="19"/>
        <v>N</v>
      </c>
      <c r="D121" s="6"/>
      <c r="E121" s="44" t="str">
        <f t="shared" si="23"/>
        <v>g) Viagens e alojamento no país e no estrangeiro</v>
      </c>
      <c r="F121" s="47">
        <f t="shared" si="20"/>
        <v>0</v>
      </c>
      <c r="G121" s="48">
        <f t="shared" si="20"/>
        <v>0</v>
      </c>
      <c r="H121" s="243">
        <f>+SUMIFS('1º Trim'!$Q$264:$Q$299,'1º Trim'!$C$264:$C$299,'Custos Totais Incorridos'!$F121)</f>
        <v>0</v>
      </c>
      <c r="I121" s="243">
        <f>+SUMIFS('2º Trim'!$Q$264:$Q$299,'2º Trim'!$C$264:$C$299,'Custos Totais Incorridos'!$F121)</f>
        <v>0</v>
      </c>
      <c r="J121" s="243">
        <f>+SUMIFS('3º Trim'!$Q$264:$Q$299,'3º Trim'!$C$264:$C$299,'Custos Totais Incorridos'!$F121)</f>
        <v>0</v>
      </c>
      <c r="K121" s="243">
        <f>+SUMIFS('4º Trim'!$Q$264:$Q$299,'4º Trim'!$C$264:$C$299,'Custos Totais Incorridos'!$F121)</f>
        <v>0</v>
      </c>
      <c r="L121" s="243">
        <f>+SUMIFS('5º Trim'!$Q$264:$Q$299,'5º Trim'!$C$264:$C$299,'Custos Totais Incorridos'!$F121)</f>
        <v>0</v>
      </c>
      <c r="M121" s="243">
        <f>+SUMIFS('6º Trim'!$Q$264:$Q$299,'6º Trim'!$C$264:$C$299,'Custos Totais Incorridos'!$F121)</f>
        <v>0</v>
      </c>
      <c r="N121" s="243">
        <f>+SUMIFS('7º Trim'!$Q$264:$Q$299,'7º Trim'!$C$264:$C$299,'Custos Totais Incorridos'!$F121)</f>
        <v>0</v>
      </c>
      <c r="O121" s="243">
        <f>+SUMIFS('8º Trim'!$Q$264:$Q$299,'8º Trim'!$C$264:$C$299,'Custos Totais Incorridos'!$F121)</f>
        <v>0</v>
      </c>
      <c r="P121" s="243">
        <f>+SUMIFS('9º Trim'!$Q$264:$Q$299,'9º Trim'!$C$264:$C$299,'Custos Totais Incorridos'!$F121)</f>
        <v>0</v>
      </c>
      <c r="Q121" s="243">
        <f>+SUMIFS('10ºTrim'!$Q$236:$Q$255,'10ºTrim'!$C$236:$C$255,'Custos Totais Incorridos'!$F121)</f>
        <v>0</v>
      </c>
      <c r="R121" s="243">
        <f>+SUMIFS('11ºTrim'!$Q$236:$Q$255,'11ºTrim'!$C$236:$C$255,'Custos Totais Incorridos'!$F121)</f>
        <v>0</v>
      </c>
      <c r="S121" s="243">
        <f t="shared" si="15"/>
        <v>0</v>
      </c>
      <c r="T121" s="244"/>
      <c r="U121" s="245">
        <f t="shared" si="16"/>
        <v>0</v>
      </c>
      <c r="V121" s="242"/>
      <c r="W121" s="176">
        <f t="shared" si="21"/>
        <v>0</v>
      </c>
      <c r="X121" s="85">
        <f t="shared" si="17"/>
        <v>0</v>
      </c>
      <c r="Y121" s="6"/>
    </row>
    <row r="122" spans="3:25">
      <c r="C122" s="6" t="str">
        <f t="shared" si="19"/>
        <v>N</v>
      </c>
      <c r="D122" s="6"/>
      <c r="E122" s="44" t="str">
        <f t="shared" si="23"/>
        <v>g) Viagens e alojamento no país e no estrangeiro</v>
      </c>
      <c r="F122" s="47">
        <f t="shared" si="20"/>
        <v>0</v>
      </c>
      <c r="G122" s="48">
        <f t="shared" si="20"/>
        <v>0</v>
      </c>
      <c r="H122" s="243">
        <f>+SUMIFS('1º Trim'!$Q$264:$Q$299,'1º Trim'!$C$264:$C$299,'Custos Totais Incorridos'!$F122)</f>
        <v>0</v>
      </c>
      <c r="I122" s="243">
        <f>+SUMIFS('2º Trim'!$Q$264:$Q$299,'2º Trim'!$C$264:$C$299,'Custos Totais Incorridos'!$F122)</f>
        <v>0</v>
      </c>
      <c r="J122" s="243">
        <f>+SUMIFS('3º Trim'!$Q$264:$Q$299,'3º Trim'!$C$264:$C$299,'Custos Totais Incorridos'!$F122)</f>
        <v>0</v>
      </c>
      <c r="K122" s="243">
        <f>+SUMIFS('4º Trim'!$Q$264:$Q$299,'4º Trim'!$C$264:$C$299,'Custos Totais Incorridos'!$F122)</f>
        <v>0</v>
      </c>
      <c r="L122" s="243">
        <f>+SUMIFS('5º Trim'!$Q$264:$Q$299,'5º Trim'!$C$264:$C$299,'Custos Totais Incorridos'!$F122)</f>
        <v>0</v>
      </c>
      <c r="M122" s="243">
        <f>+SUMIFS('6º Trim'!$Q$264:$Q$299,'6º Trim'!$C$264:$C$299,'Custos Totais Incorridos'!$F122)</f>
        <v>0</v>
      </c>
      <c r="N122" s="243">
        <f>+SUMIFS('7º Trim'!$Q$264:$Q$299,'7º Trim'!$C$264:$C$299,'Custos Totais Incorridos'!$F122)</f>
        <v>0</v>
      </c>
      <c r="O122" s="243">
        <f>+SUMIFS('8º Trim'!$Q$264:$Q$299,'8º Trim'!$C$264:$C$299,'Custos Totais Incorridos'!$F122)</f>
        <v>0</v>
      </c>
      <c r="P122" s="243">
        <f>+SUMIFS('9º Trim'!$Q$264:$Q$299,'9º Trim'!$C$264:$C$299,'Custos Totais Incorridos'!$F122)</f>
        <v>0</v>
      </c>
      <c r="Q122" s="243">
        <f>+SUMIFS('10ºTrim'!$Q$236:$Q$255,'10ºTrim'!$C$236:$C$255,'Custos Totais Incorridos'!$F122)</f>
        <v>0</v>
      </c>
      <c r="R122" s="243">
        <f>+SUMIFS('11ºTrim'!$Q$236:$Q$255,'11ºTrim'!$C$236:$C$255,'Custos Totais Incorridos'!$F122)</f>
        <v>0</v>
      </c>
      <c r="S122" s="243">
        <f t="shared" si="15"/>
        <v>0</v>
      </c>
      <c r="T122" s="244"/>
      <c r="U122" s="245">
        <f t="shared" si="16"/>
        <v>0</v>
      </c>
      <c r="V122" s="242"/>
      <c r="W122" s="176">
        <f t="shared" si="21"/>
        <v>0</v>
      </c>
      <c r="X122" s="85">
        <f t="shared" si="17"/>
        <v>0</v>
      </c>
      <c r="Y122" s="6"/>
    </row>
    <row r="123" spans="3:25">
      <c r="C123" s="6" t="str">
        <f t="shared" si="19"/>
        <v>N</v>
      </c>
      <c r="D123" s="6"/>
      <c r="E123" s="44" t="str">
        <f t="shared" si="23"/>
        <v>g) Viagens e alojamento no país e no estrangeiro</v>
      </c>
      <c r="F123" s="47">
        <f t="shared" si="20"/>
        <v>0</v>
      </c>
      <c r="G123" s="48">
        <f t="shared" si="20"/>
        <v>0</v>
      </c>
      <c r="H123" s="243">
        <f>+SUMIFS('1º Trim'!$Q$264:$Q$299,'1º Trim'!$C$264:$C$299,'Custos Totais Incorridos'!$F123)</f>
        <v>0</v>
      </c>
      <c r="I123" s="243">
        <f>+SUMIFS('2º Trim'!$Q$264:$Q$299,'2º Trim'!$C$264:$C$299,'Custos Totais Incorridos'!$F123)</f>
        <v>0</v>
      </c>
      <c r="J123" s="243">
        <f>+SUMIFS('3º Trim'!$Q$264:$Q$299,'3º Trim'!$C$264:$C$299,'Custos Totais Incorridos'!$F123)</f>
        <v>0</v>
      </c>
      <c r="K123" s="243">
        <f>+SUMIFS('4º Trim'!$Q$264:$Q$299,'4º Trim'!$C$264:$C$299,'Custos Totais Incorridos'!$F123)</f>
        <v>0</v>
      </c>
      <c r="L123" s="243">
        <f>+SUMIFS('5º Trim'!$Q$264:$Q$299,'5º Trim'!$C$264:$C$299,'Custos Totais Incorridos'!$F123)</f>
        <v>0</v>
      </c>
      <c r="M123" s="243">
        <f>+SUMIFS('6º Trim'!$Q$264:$Q$299,'6º Trim'!$C$264:$C$299,'Custos Totais Incorridos'!$F123)</f>
        <v>0</v>
      </c>
      <c r="N123" s="243">
        <f>+SUMIFS('7º Trim'!$Q$264:$Q$299,'7º Trim'!$C$264:$C$299,'Custos Totais Incorridos'!$F123)</f>
        <v>0</v>
      </c>
      <c r="O123" s="243">
        <f>+SUMIFS('8º Trim'!$Q$264:$Q$299,'8º Trim'!$C$264:$C$299,'Custos Totais Incorridos'!$F123)</f>
        <v>0</v>
      </c>
      <c r="P123" s="243">
        <f>+SUMIFS('9º Trim'!$Q$264:$Q$299,'9º Trim'!$C$264:$C$299,'Custos Totais Incorridos'!$F123)</f>
        <v>0</v>
      </c>
      <c r="Q123" s="243">
        <f>+SUMIFS('10ºTrim'!$Q$236:$Q$255,'10ºTrim'!$C$236:$C$255,'Custos Totais Incorridos'!$F123)</f>
        <v>0</v>
      </c>
      <c r="R123" s="243">
        <f>+SUMIFS('11ºTrim'!$Q$236:$Q$255,'11ºTrim'!$C$236:$C$255,'Custos Totais Incorridos'!$F123)</f>
        <v>0</v>
      </c>
      <c r="S123" s="243">
        <f t="shared" si="15"/>
        <v>0</v>
      </c>
      <c r="T123" s="244"/>
      <c r="U123" s="245">
        <f t="shared" si="16"/>
        <v>0</v>
      </c>
      <c r="V123" s="242"/>
      <c r="W123" s="176">
        <f t="shared" si="21"/>
        <v>0</v>
      </c>
      <c r="X123" s="85">
        <f t="shared" si="17"/>
        <v>0</v>
      </c>
      <c r="Y123" s="6"/>
    </row>
    <row r="124" spans="3:25">
      <c r="C124" s="6" t="str">
        <f t="shared" si="19"/>
        <v>N</v>
      </c>
      <c r="D124" s="6"/>
      <c r="E124" s="44" t="str">
        <f t="shared" si="23"/>
        <v>g) Viagens e alojamento no país e no estrangeiro</v>
      </c>
      <c r="F124" s="47">
        <f t="shared" si="20"/>
        <v>0</v>
      </c>
      <c r="G124" s="48">
        <f t="shared" si="20"/>
        <v>0</v>
      </c>
      <c r="H124" s="243">
        <f>+SUMIFS('1º Trim'!$Q$264:$Q$299,'1º Trim'!$C$264:$C$299,'Custos Totais Incorridos'!$F124)</f>
        <v>0</v>
      </c>
      <c r="I124" s="243">
        <f>+SUMIFS('2º Trim'!$Q$264:$Q$299,'2º Trim'!$C$264:$C$299,'Custos Totais Incorridos'!$F124)</f>
        <v>0</v>
      </c>
      <c r="J124" s="243">
        <f>+SUMIFS('3º Trim'!$Q$264:$Q$299,'3º Trim'!$C$264:$C$299,'Custos Totais Incorridos'!$F124)</f>
        <v>0</v>
      </c>
      <c r="K124" s="243">
        <f>+SUMIFS('4º Trim'!$Q$264:$Q$299,'4º Trim'!$C$264:$C$299,'Custos Totais Incorridos'!$F124)</f>
        <v>0</v>
      </c>
      <c r="L124" s="243">
        <f>+SUMIFS('5º Trim'!$Q$264:$Q$299,'5º Trim'!$C$264:$C$299,'Custos Totais Incorridos'!$F124)</f>
        <v>0</v>
      </c>
      <c r="M124" s="243">
        <f>+SUMIFS('6º Trim'!$Q$264:$Q$299,'6º Trim'!$C$264:$C$299,'Custos Totais Incorridos'!$F124)</f>
        <v>0</v>
      </c>
      <c r="N124" s="243">
        <f>+SUMIFS('7º Trim'!$Q$264:$Q$299,'7º Trim'!$C$264:$C$299,'Custos Totais Incorridos'!$F124)</f>
        <v>0</v>
      </c>
      <c r="O124" s="243">
        <f>+SUMIFS('8º Trim'!$Q$264:$Q$299,'8º Trim'!$C$264:$C$299,'Custos Totais Incorridos'!$F124)</f>
        <v>0</v>
      </c>
      <c r="P124" s="243">
        <f>+SUMIFS('9º Trim'!$Q$264:$Q$299,'9º Trim'!$C$264:$C$299,'Custos Totais Incorridos'!$F124)</f>
        <v>0</v>
      </c>
      <c r="Q124" s="243">
        <f>+SUMIFS('10ºTrim'!$Q$236:$Q$255,'10ºTrim'!$C$236:$C$255,'Custos Totais Incorridos'!$F124)</f>
        <v>0</v>
      </c>
      <c r="R124" s="243">
        <f>+SUMIFS('11ºTrim'!$Q$236:$Q$255,'11ºTrim'!$C$236:$C$255,'Custos Totais Incorridos'!$F124)</f>
        <v>0</v>
      </c>
      <c r="S124" s="243">
        <f t="shared" si="15"/>
        <v>0</v>
      </c>
      <c r="T124" s="244"/>
      <c r="U124" s="245">
        <f t="shared" si="16"/>
        <v>0</v>
      </c>
      <c r="V124" s="242"/>
      <c r="W124" s="176">
        <f t="shared" si="21"/>
        <v>0</v>
      </c>
      <c r="X124" s="85">
        <f t="shared" si="17"/>
        <v>0</v>
      </c>
      <c r="Y124" s="6"/>
    </row>
    <row r="125" spans="3:25">
      <c r="C125" s="6" t="str">
        <f t="shared" si="19"/>
        <v>N</v>
      </c>
      <c r="D125" s="6"/>
      <c r="E125" s="44" t="str">
        <f t="shared" si="23"/>
        <v>g) Viagens e alojamento no país e no estrangeiro</v>
      </c>
      <c r="F125" s="47">
        <f t="shared" si="20"/>
        <v>0</v>
      </c>
      <c r="G125" s="48">
        <f t="shared" si="20"/>
        <v>0</v>
      </c>
      <c r="H125" s="243">
        <f>+SUMIFS('1º Trim'!$Q$264:$Q$299,'1º Trim'!$C$264:$C$299,'Custos Totais Incorridos'!$F125)</f>
        <v>0</v>
      </c>
      <c r="I125" s="243">
        <f>+SUMIFS('2º Trim'!$Q$264:$Q$299,'2º Trim'!$C$264:$C$299,'Custos Totais Incorridos'!$F125)</f>
        <v>0</v>
      </c>
      <c r="J125" s="243">
        <f>+SUMIFS('3º Trim'!$Q$264:$Q$299,'3º Trim'!$C$264:$C$299,'Custos Totais Incorridos'!$F125)</f>
        <v>0</v>
      </c>
      <c r="K125" s="243">
        <f>+SUMIFS('4º Trim'!$Q$264:$Q$299,'4º Trim'!$C$264:$C$299,'Custos Totais Incorridos'!$F125)</f>
        <v>0</v>
      </c>
      <c r="L125" s="243">
        <f>+SUMIFS('5º Trim'!$Q$264:$Q$299,'5º Trim'!$C$264:$C$299,'Custos Totais Incorridos'!$F125)</f>
        <v>0</v>
      </c>
      <c r="M125" s="243">
        <f>+SUMIFS('6º Trim'!$Q$264:$Q$299,'6º Trim'!$C$264:$C$299,'Custos Totais Incorridos'!$F125)</f>
        <v>0</v>
      </c>
      <c r="N125" s="243">
        <f>+SUMIFS('7º Trim'!$Q$264:$Q$299,'7º Trim'!$C$264:$C$299,'Custos Totais Incorridos'!$F125)</f>
        <v>0</v>
      </c>
      <c r="O125" s="243">
        <f>+SUMIFS('8º Trim'!$Q$264:$Q$299,'8º Trim'!$C$264:$C$299,'Custos Totais Incorridos'!$F125)</f>
        <v>0</v>
      </c>
      <c r="P125" s="243">
        <f>+SUMIFS('9º Trim'!$Q$264:$Q$299,'9º Trim'!$C$264:$C$299,'Custos Totais Incorridos'!$F125)</f>
        <v>0</v>
      </c>
      <c r="Q125" s="243">
        <f>+SUMIFS('10ºTrim'!$Q$236:$Q$255,'10ºTrim'!$C$236:$C$255,'Custos Totais Incorridos'!$F125)</f>
        <v>0</v>
      </c>
      <c r="R125" s="243">
        <f>+SUMIFS('11ºTrim'!$Q$236:$Q$255,'11ºTrim'!$C$236:$C$255,'Custos Totais Incorridos'!$F125)</f>
        <v>0</v>
      </c>
      <c r="S125" s="243">
        <f t="shared" si="15"/>
        <v>0</v>
      </c>
      <c r="T125" s="244"/>
      <c r="U125" s="245">
        <f t="shared" si="16"/>
        <v>0</v>
      </c>
      <c r="V125" s="242"/>
      <c r="W125" s="176">
        <f t="shared" si="21"/>
        <v>0</v>
      </c>
      <c r="X125" s="85">
        <f t="shared" si="17"/>
        <v>0</v>
      </c>
      <c r="Y125" s="6"/>
    </row>
    <row r="126" spans="3:25">
      <c r="C126" s="6" t="str">
        <f t="shared" si="19"/>
        <v>N</v>
      </c>
      <c r="D126" s="6"/>
      <c r="E126" s="44" t="str">
        <f t="shared" si="23"/>
        <v>g) Viagens e alojamento no país e no estrangeiro</v>
      </c>
      <c r="F126" s="47">
        <f t="shared" si="20"/>
        <v>0</v>
      </c>
      <c r="G126" s="48">
        <f t="shared" si="20"/>
        <v>0</v>
      </c>
      <c r="H126" s="243">
        <f>+SUMIFS('1º Trim'!$Q$264:$Q$299,'1º Trim'!$C$264:$C$299,'Custos Totais Incorridos'!$F126)</f>
        <v>0</v>
      </c>
      <c r="I126" s="243">
        <f>+SUMIFS('2º Trim'!$Q$264:$Q$299,'2º Trim'!$C$264:$C$299,'Custos Totais Incorridos'!$F126)</f>
        <v>0</v>
      </c>
      <c r="J126" s="243">
        <f>+SUMIFS('3º Trim'!$Q$264:$Q$299,'3º Trim'!$C$264:$C$299,'Custos Totais Incorridos'!$F126)</f>
        <v>0</v>
      </c>
      <c r="K126" s="243">
        <f>+SUMIFS('4º Trim'!$Q$264:$Q$299,'4º Trim'!$C$264:$C$299,'Custos Totais Incorridos'!$F126)</f>
        <v>0</v>
      </c>
      <c r="L126" s="243">
        <f>+SUMIFS('5º Trim'!$Q$264:$Q$299,'5º Trim'!$C$264:$C$299,'Custos Totais Incorridos'!$F126)</f>
        <v>0</v>
      </c>
      <c r="M126" s="243">
        <f>+SUMIFS('6º Trim'!$Q$264:$Q$299,'6º Trim'!$C$264:$C$299,'Custos Totais Incorridos'!$F126)</f>
        <v>0</v>
      </c>
      <c r="N126" s="243">
        <f>+SUMIFS('7º Trim'!$Q$264:$Q$299,'7º Trim'!$C$264:$C$299,'Custos Totais Incorridos'!$F126)</f>
        <v>0</v>
      </c>
      <c r="O126" s="243">
        <f>+SUMIFS('8º Trim'!$Q$264:$Q$299,'8º Trim'!$C$264:$C$299,'Custos Totais Incorridos'!$F126)</f>
        <v>0</v>
      </c>
      <c r="P126" s="243">
        <f>+SUMIFS('9º Trim'!$Q$264:$Q$299,'9º Trim'!$C$264:$C$299,'Custos Totais Incorridos'!$F126)</f>
        <v>0</v>
      </c>
      <c r="Q126" s="243">
        <f>+SUMIFS('10ºTrim'!$Q$236:$Q$255,'10ºTrim'!$C$236:$C$255,'Custos Totais Incorridos'!$F126)</f>
        <v>0</v>
      </c>
      <c r="R126" s="243">
        <f>+SUMIFS('11ºTrim'!$Q$236:$Q$255,'11ºTrim'!$C$236:$C$255,'Custos Totais Incorridos'!$F126)</f>
        <v>0</v>
      </c>
      <c r="S126" s="243">
        <f t="shared" si="15"/>
        <v>0</v>
      </c>
      <c r="T126" s="244"/>
      <c r="U126" s="245">
        <f t="shared" si="16"/>
        <v>0</v>
      </c>
      <c r="V126" s="242"/>
      <c r="W126" s="176">
        <f t="shared" si="21"/>
        <v>0</v>
      </c>
      <c r="X126" s="85">
        <f t="shared" si="17"/>
        <v>0</v>
      </c>
      <c r="Y126" s="6"/>
    </row>
    <row r="127" spans="3:25">
      <c r="C127" s="6" t="str">
        <f t="shared" si="19"/>
        <v>N</v>
      </c>
      <c r="D127" s="6"/>
      <c r="E127" s="44" t="str">
        <f t="shared" si="23"/>
        <v>g) Viagens e alojamento no país e no estrangeiro</v>
      </c>
      <c r="F127" s="47">
        <f t="shared" si="20"/>
        <v>0</v>
      </c>
      <c r="G127" s="48">
        <f t="shared" si="20"/>
        <v>0</v>
      </c>
      <c r="H127" s="243">
        <f>+SUMIFS('1º Trim'!$Q$264:$Q$299,'1º Trim'!$C$264:$C$299,'Custos Totais Incorridos'!$F127)</f>
        <v>0</v>
      </c>
      <c r="I127" s="243">
        <f>+SUMIFS('2º Trim'!$Q$264:$Q$299,'2º Trim'!$C$264:$C$299,'Custos Totais Incorridos'!$F127)</f>
        <v>0</v>
      </c>
      <c r="J127" s="243">
        <f>+SUMIFS('3º Trim'!$Q$264:$Q$299,'3º Trim'!$C$264:$C$299,'Custos Totais Incorridos'!$F127)</f>
        <v>0</v>
      </c>
      <c r="K127" s="243">
        <f>+SUMIFS('4º Trim'!$Q$264:$Q$299,'4º Trim'!$C$264:$C$299,'Custos Totais Incorridos'!$F127)</f>
        <v>0</v>
      </c>
      <c r="L127" s="243">
        <f>+SUMIFS('5º Trim'!$Q$264:$Q$299,'5º Trim'!$C$264:$C$299,'Custos Totais Incorridos'!$F127)</f>
        <v>0</v>
      </c>
      <c r="M127" s="243">
        <f>+SUMIFS('6º Trim'!$Q$264:$Q$299,'6º Trim'!$C$264:$C$299,'Custos Totais Incorridos'!$F127)</f>
        <v>0</v>
      </c>
      <c r="N127" s="243">
        <f>+SUMIFS('7º Trim'!$Q$264:$Q$299,'7º Trim'!$C$264:$C$299,'Custos Totais Incorridos'!$F127)</f>
        <v>0</v>
      </c>
      <c r="O127" s="243">
        <f>+SUMIFS('8º Trim'!$Q$264:$Q$299,'8º Trim'!$C$264:$C$299,'Custos Totais Incorridos'!$F127)</f>
        <v>0</v>
      </c>
      <c r="P127" s="243">
        <f>+SUMIFS('9º Trim'!$Q$264:$Q$299,'9º Trim'!$C$264:$C$299,'Custos Totais Incorridos'!$F127)</f>
        <v>0</v>
      </c>
      <c r="Q127" s="243">
        <f>+SUMIFS('10ºTrim'!$Q$236:$Q$255,'10ºTrim'!$C$236:$C$255,'Custos Totais Incorridos'!$F127)</f>
        <v>0</v>
      </c>
      <c r="R127" s="243">
        <f>+SUMIFS('11ºTrim'!$Q$236:$Q$255,'11ºTrim'!$C$236:$C$255,'Custos Totais Incorridos'!$F127)</f>
        <v>0</v>
      </c>
      <c r="S127" s="243">
        <f t="shared" si="15"/>
        <v>0</v>
      </c>
      <c r="T127" s="244"/>
      <c r="U127" s="245">
        <f t="shared" si="16"/>
        <v>0</v>
      </c>
      <c r="V127" s="242"/>
      <c r="W127" s="176">
        <f t="shared" si="21"/>
        <v>0</v>
      </c>
      <c r="X127" s="85">
        <f t="shared" si="17"/>
        <v>0</v>
      </c>
      <c r="Y127" s="6"/>
    </row>
    <row r="128" spans="3:25">
      <c r="C128" s="6" t="str">
        <f t="shared" si="19"/>
        <v>N</v>
      </c>
      <c r="D128" s="6"/>
      <c r="E128" s="44" t="str">
        <f t="shared" si="23"/>
        <v>g) Viagens e alojamento no país e no estrangeiro</v>
      </c>
      <c r="F128" s="47">
        <f t="shared" si="20"/>
        <v>0</v>
      </c>
      <c r="G128" s="48">
        <f t="shared" si="20"/>
        <v>0</v>
      </c>
      <c r="H128" s="243">
        <f>+SUMIFS('1º Trim'!$Q$264:$Q$299,'1º Trim'!$C$264:$C$299,'Custos Totais Incorridos'!$F128)</f>
        <v>0</v>
      </c>
      <c r="I128" s="243">
        <f>+SUMIFS('2º Trim'!$Q$264:$Q$299,'2º Trim'!$C$264:$C$299,'Custos Totais Incorridos'!$F128)</f>
        <v>0</v>
      </c>
      <c r="J128" s="243">
        <f>+SUMIFS('3º Trim'!$Q$264:$Q$299,'3º Trim'!$C$264:$C$299,'Custos Totais Incorridos'!$F128)</f>
        <v>0</v>
      </c>
      <c r="K128" s="243">
        <f>+SUMIFS('4º Trim'!$Q$264:$Q$299,'4º Trim'!$C$264:$C$299,'Custos Totais Incorridos'!$F128)</f>
        <v>0</v>
      </c>
      <c r="L128" s="243">
        <f>+SUMIFS('5º Trim'!$Q$264:$Q$299,'5º Trim'!$C$264:$C$299,'Custos Totais Incorridos'!$F128)</f>
        <v>0</v>
      </c>
      <c r="M128" s="243">
        <f>+SUMIFS('6º Trim'!$Q$264:$Q$299,'6º Trim'!$C$264:$C$299,'Custos Totais Incorridos'!$F128)</f>
        <v>0</v>
      </c>
      <c r="N128" s="243">
        <f>+SUMIFS('7º Trim'!$Q$264:$Q$299,'7º Trim'!$C$264:$C$299,'Custos Totais Incorridos'!$F128)</f>
        <v>0</v>
      </c>
      <c r="O128" s="243">
        <f>+SUMIFS('8º Trim'!$Q$264:$Q$299,'8º Trim'!$C$264:$C$299,'Custos Totais Incorridos'!$F128)</f>
        <v>0</v>
      </c>
      <c r="P128" s="243">
        <f>+SUMIFS('9º Trim'!$Q$264:$Q$299,'9º Trim'!$C$264:$C$299,'Custos Totais Incorridos'!$F128)</f>
        <v>0</v>
      </c>
      <c r="Q128" s="243">
        <f>+SUMIFS('10ºTrim'!$Q$236:$Q$255,'10ºTrim'!$C$236:$C$255,'Custos Totais Incorridos'!$F128)</f>
        <v>0</v>
      </c>
      <c r="R128" s="243">
        <f>+SUMIFS('11ºTrim'!$Q$236:$Q$255,'11ºTrim'!$C$236:$C$255,'Custos Totais Incorridos'!$F128)</f>
        <v>0</v>
      </c>
      <c r="S128" s="243">
        <f t="shared" si="15"/>
        <v>0</v>
      </c>
      <c r="T128" s="244"/>
      <c r="U128" s="245">
        <f t="shared" si="16"/>
        <v>0</v>
      </c>
      <c r="V128" s="242"/>
      <c r="W128" s="176">
        <f t="shared" si="21"/>
        <v>0</v>
      </c>
      <c r="X128" s="85">
        <f t="shared" si="17"/>
        <v>0</v>
      </c>
      <c r="Y128" s="6"/>
    </row>
    <row r="129" spans="3:25">
      <c r="C129" s="6" t="str">
        <f t="shared" si="19"/>
        <v>N</v>
      </c>
      <c r="D129" s="6"/>
      <c r="E129" s="44" t="str">
        <f t="shared" si="23"/>
        <v>g) Viagens e alojamento no país e no estrangeiro</v>
      </c>
      <c r="F129" s="47">
        <f t="shared" si="20"/>
        <v>0</v>
      </c>
      <c r="G129" s="48">
        <f t="shared" si="20"/>
        <v>0</v>
      </c>
      <c r="H129" s="243">
        <f>+SUMIFS('1º Trim'!$Q$264:$Q$299,'1º Trim'!$C$264:$C$299,'Custos Totais Incorridos'!$F129)</f>
        <v>0</v>
      </c>
      <c r="I129" s="243">
        <f>+SUMIFS('2º Trim'!$Q$264:$Q$299,'2º Trim'!$C$264:$C$299,'Custos Totais Incorridos'!$F129)</f>
        <v>0</v>
      </c>
      <c r="J129" s="243">
        <f>+SUMIFS('3º Trim'!$Q$264:$Q$299,'3º Trim'!$C$264:$C$299,'Custos Totais Incorridos'!$F129)</f>
        <v>0</v>
      </c>
      <c r="K129" s="243">
        <f>+SUMIFS('4º Trim'!$Q$264:$Q$299,'4º Trim'!$C$264:$C$299,'Custos Totais Incorridos'!$F129)</f>
        <v>0</v>
      </c>
      <c r="L129" s="243">
        <f>+SUMIFS('5º Trim'!$Q$264:$Q$299,'5º Trim'!$C$264:$C$299,'Custos Totais Incorridos'!$F129)</f>
        <v>0</v>
      </c>
      <c r="M129" s="243">
        <f>+SUMIFS('6º Trim'!$Q$264:$Q$299,'6º Trim'!$C$264:$C$299,'Custos Totais Incorridos'!$F129)</f>
        <v>0</v>
      </c>
      <c r="N129" s="243">
        <f>+SUMIFS('7º Trim'!$Q$264:$Q$299,'7º Trim'!$C$264:$C$299,'Custos Totais Incorridos'!$F129)</f>
        <v>0</v>
      </c>
      <c r="O129" s="243">
        <f>+SUMIFS('8º Trim'!$Q$264:$Q$299,'8º Trim'!$C$264:$C$299,'Custos Totais Incorridos'!$F129)</f>
        <v>0</v>
      </c>
      <c r="P129" s="243">
        <f>+SUMIFS('9º Trim'!$Q$264:$Q$299,'9º Trim'!$C$264:$C$299,'Custos Totais Incorridos'!$F129)</f>
        <v>0</v>
      </c>
      <c r="Q129" s="243">
        <f>+SUMIFS('10ºTrim'!$Q$236:$Q$255,'10ºTrim'!$C$236:$C$255,'Custos Totais Incorridos'!$F129)</f>
        <v>0</v>
      </c>
      <c r="R129" s="243">
        <f>+SUMIFS('11ºTrim'!$Q$236:$Q$255,'11ºTrim'!$C$236:$C$255,'Custos Totais Incorridos'!$F129)</f>
        <v>0</v>
      </c>
      <c r="S129" s="243">
        <f t="shared" si="15"/>
        <v>0</v>
      </c>
      <c r="T129" s="244"/>
      <c r="U129" s="245">
        <f t="shared" si="16"/>
        <v>0</v>
      </c>
      <c r="V129" s="242"/>
      <c r="W129" s="176">
        <f t="shared" si="21"/>
        <v>0</v>
      </c>
      <c r="X129" s="85">
        <f t="shared" si="17"/>
        <v>0</v>
      </c>
      <c r="Y129" s="6"/>
    </row>
    <row r="130" spans="3:25">
      <c r="C130" s="6" t="str">
        <f t="shared" si="19"/>
        <v>N</v>
      </c>
      <c r="D130" s="6"/>
      <c r="E130" s="44" t="str">
        <f t="shared" si="23"/>
        <v>g) Viagens e alojamento no país e no estrangeiro</v>
      </c>
      <c r="F130" s="47">
        <f t="shared" si="20"/>
        <v>0</v>
      </c>
      <c r="G130" s="48">
        <f t="shared" si="20"/>
        <v>0</v>
      </c>
      <c r="H130" s="243">
        <f>+SUMIFS('1º Trim'!$Q$264:$Q$299,'1º Trim'!$C$264:$C$299,'Custos Totais Incorridos'!$F130)</f>
        <v>0</v>
      </c>
      <c r="I130" s="243">
        <f>+SUMIFS('2º Trim'!$Q$264:$Q$299,'2º Trim'!$C$264:$C$299,'Custos Totais Incorridos'!$F130)</f>
        <v>0</v>
      </c>
      <c r="J130" s="243">
        <f>+SUMIFS('3º Trim'!$Q$264:$Q$299,'3º Trim'!$C$264:$C$299,'Custos Totais Incorridos'!$F130)</f>
        <v>0</v>
      </c>
      <c r="K130" s="243">
        <f>+SUMIFS('4º Trim'!$Q$264:$Q$299,'4º Trim'!$C$264:$C$299,'Custos Totais Incorridos'!$F130)</f>
        <v>0</v>
      </c>
      <c r="L130" s="243">
        <f>+SUMIFS('5º Trim'!$Q$264:$Q$299,'5º Trim'!$C$264:$C$299,'Custos Totais Incorridos'!$F130)</f>
        <v>0</v>
      </c>
      <c r="M130" s="243">
        <f>+SUMIFS('6º Trim'!$Q$264:$Q$299,'6º Trim'!$C$264:$C$299,'Custos Totais Incorridos'!$F130)</f>
        <v>0</v>
      </c>
      <c r="N130" s="243">
        <f>+SUMIFS('7º Trim'!$Q$264:$Q$299,'7º Trim'!$C$264:$C$299,'Custos Totais Incorridos'!$F130)</f>
        <v>0</v>
      </c>
      <c r="O130" s="243">
        <f>+SUMIFS('8º Trim'!$Q$264:$Q$299,'8º Trim'!$C$264:$C$299,'Custos Totais Incorridos'!$F130)</f>
        <v>0</v>
      </c>
      <c r="P130" s="243">
        <f>+SUMIFS('9º Trim'!$Q$264:$Q$299,'9º Trim'!$C$264:$C$299,'Custos Totais Incorridos'!$F130)</f>
        <v>0</v>
      </c>
      <c r="Q130" s="243">
        <f>+SUMIFS('10ºTrim'!$Q$236:$Q$255,'10ºTrim'!$C$236:$C$255,'Custos Totais Incorridos'!$F130)</f>
        <v>0</v>
      </c>
      <c r="R130" s="243">
        <f>+SUMIFS('11ºTrim'!$Q$236:$Q$255,'11ºTrim'!$C$236:$C$255,'Custos Totais Incorridos'!$F130)</f>
        <v>0</v>
      </c>
      <c r="S130" s="243">
        <f t="shared" si="15"/>
        <v>0</v>
      </c>
      <c r="T130" s="244"/>
      <c r="U130" s="245">
        <f t="shared" si="16"/>
        <v>0</v>
      </c>
      <c r="V130" s="242"/>
      <c r="W130" s="176">
        <f t="shared" si="21"/>
        <v>0</v>
      </c>
      <c r="X130" s="85">
        <f t="shared" si="17"/>
        <v>0</v>
      </c>
      <c r="Y130" s="6"/>
    </row>
    <row r="131" spans="3:25">
      <c r="C131" s="6" t="str">
        <f t="shared" si="19"/>
        <v>N</v>
      </c>
      <c r="D131" s="6"/>
      <c r="E131" s="44" t="str">
        <f t="shared" si="23"/>
        <v>g) Viagens e alojamento no país e no estrangeiro</v>
      </c>
      <c r="F131" s="47">
        <f t="shared" si="20"/>
        <v>0</v>
      </c>
      <c r="G131" s="48">
        <f t="shared" si="20"/>
        <v>0</v>
      </c>
      <c r="H131" s="243">
        <f>+SUMIFS('1º Trim'!$Q$264:$Q$299,'1º Trim'!$C$264:$C$299,'Custos Totais Incorridos'!$F131)</f>
        <v>0</v>
      </c>
      <c r="I131" s="243">
        <f>+SUMIFS('2º Trim'!$Q$264:$Q$299,'2º Trim'!$C$264:$C$299,'Custos Totais Incorridos'!$F131)</f>
        <v>0</v>
      </c>
      <c r="J131" s="243">
        <f>+SUMIFS('3º Trim'!$Q$264:$Q$299,'3º Trim'!$C$264:$C$299,'Custos Totais Incorridos'!$F131)</f>
        <v>0</v>
      </c>
      <c r="K131" s="243">
        <f>+SUMIFS('4º Trim'!$Q$264:$Q$299,'4º Trim'!$C$264:$C$299,'Custos Totais Incorridos'!$F131)</f>
        <v>0</v>
      </c>
      <c r="L131" s="243">
        <f>+SUMIFS('5º Trim'!$Q$264:$Q$299,'5º Trim'!$C$264:$C$299,'Custos Totais Incorridos'!$F131)</f>
        <v>0</v>
      </c>
      <c r="M131" s="243">
        <f>+SUMIFS('6º Trim'!$Q$264:$Q$299,'6º Trim'!$C$264:$C$299,'Custos Totais Incorridos'!$F131)</f>
        <v>0</v>
      </c>
      <c r="N131" s="243">
        <f>+SUMIFS('7º Trim'!$Q$264:$Q$299,'7º Trim'!$C$264:$C$299,'Custos Totais Incorridos'!$F131)</f>
        <v>0</v>
      </c>
      <c r="O131" s="243">
        <f>+SUMIFS('8º Trim'!$Q$264:$Q$299,'8º Trim'!$C$264:$C$299,'Custos Totais Incorridos'!$F131)</f>
        <v>0</v>
      </c>
      <c r="P131" s="243">
        <f>+SUMIFS('9º Trim'!$Q$264:$Q$299,'9º Trim'!$C$264:$C$299,'Custos Totais Incorridos'!$F131)</f>
        <v>0</v>
      </c>
      <c r="Q131" s="243">
        <f>+SUMIFS('10ºTrim'!$Q$236:$Q$255,'10ºTrim'!$C$236:$C$255,'Custos Totais Incorridos'!$F131)</f>
        <v>0</v>
      </c>
      <c r="R131" s="243">
        <f>+SUMIFS('11ºTrim'!$Q$236:$Q$255,'11ºTrim'!$C$236:$C$255,'Custos Totais Incorridos'!$F131)</f>
        <v>0</v>
      </c>
      <c r="S131" s="243">
        <f t="shared" si="15"/>
        <v>0</v>
      </c>
      <c r="T131" s="244"/>
      <c r="U131" s="245">
        <f t="shared" si="16"/>
        <v>0</v>
      </c>
      <c r="V131" s="242"/>
      <c r="W131" s="176">
        <f t="shared" si="21"/>
        <v>0</v>
      </c>
      <c r="X131" s="85">
        <f t="shared" si="17"/>
        <v>0</v>
      </c>
      <c r="Y131" s="6"/>
    </row>
    <row r="132" spans="3:25" ht="51">
      <c r="C132" s="6" t="str">
        <f t="shared" si="19"/>
        <v>S</v>
      </c>
      <c r="D132" s="6"/>
      <c r="E132" s="78" t="s">
        <v>111</v>
      </c>
      <c r="F132" s="47">
        <f t="shared" si="20"/>
        <v>0</v>
      </c>
      <c r="G132" s="48">
        <f t="shared" si="20"/>
        <v>0</v>
      </c>
      <c r="H132" s="243">
        <f t="shared" ref="H132:O141" si="24">+IFERROR(SUMIFS(H$20:H$131,$F$20:$F$131,$F132)*$S267/SUMIFS($S$155:$S$266,$F$155:$F$266,$F267),0)</f>
        <v>0</v>
      </c>
      <c r="I132" s="243">
        <f t="shared" si="24"/>
        <v>0</v>
      </c>
      <c r="J132" s="243">
        <f t="shared" si="24"/>
        <v>0</v>
      </c>
      <c r="K132" s="243">
        <f t="shared" si="24"/>
        <v>0</v>
      </c>
      <c r="L132" s="243">
        <f t="shared" si="24"/>
        <v>0</v>
      </c>
      <c r="M132" s="243">
        <f t="shared" si="24"/>
        <v>0</v>
      </c>
      <c r="N132" s="243">
        <f t="shared" si="24"/>
        <v>0</v>
      </c>
      <c r="O132" s="243">
        <f t="shared" si="24"/>
        <v>0</v>
      </c>
      <c r="P132" s="243">
        <f t="shared" ref="P132:Q132" si="25">+IFERROR(SUMIFS(P$20:P$131,$F$20:$F$131,$F132)*$S267/SUMIFS($S$155:$S$266,$F$155:$F$266,$F267),0)</f>
        <v>0</v>
      </c>
      <c r="Q132" s="243">
        <f t="shared" si="25"/>
        <v>0</v>
      </c>
      <c r="R132" s="243">
        <f>+SUMIFS('11ºTrim'!$Q$236:$Q$255,'11ºTrim'!$C$236:$C$255,'Custos Totais Incorridos'!$F132)</f>
        <v>0</v>
      </c>
      <c r="S132" s="243">
        <f t="shared" si="15"/>
        <v>0</v>
      </c>
      <c r="T132" s="244"/>
      <c r="U132" s="245">
        <f t="shared" si="16"/>
        <v>0</v>
      </c>
      <c r="V132" s="242"/>
      <c r="W132" s="176">
        <f t="shared" si="21"/>
        <v>0</v>
      </c>
      <c r="X132" s="85">
        <f t="shared" si="17"/>
        <v>0</v>
      </c>
      <c r="Y132" s="6"/>
    </row>
    <row r="133" spans="3:25" ht="15" customHeight="1">
      <c r="C133" s="6" t="str">
        <f t="shared" si="19"/>
        <v>N</v>
      </c>
      <c r="D133" s="6"/>
      <c r="E133" s="44" t="s">
        <v>81</v>
      </c>
      <c r="F133" s="47">
        <f t="shared" si="20"/>
        <v>0</v>
      </c>
      <c r="G133" s="48">
        <f t="shared" si="20"/>
        <v>0</v>
      </c>
      <c r="H133" s="243">
        <f t="shared" si="24"/>
        <v>0</v>
      </c>
      <c r="I133" s="243">
        <f t="shared" si="24"/>
        <v>0</v>
      </c>
      <c r="J133" s="243">
        <f t="shared" si="24"/>
        <v>0</v>
      </c>
      <c r="K133" s="243">
        <f t="shared" si="24"/>
        <v>0</v>
      </c>
      <c r="L133" s="243">
        <f t="shared" si="24"/>
        <v>0</v>
      </c>
      <c r="M133" s="243">
        <f t="shared" si="24"/>
        <v>0</v>
      </c>
      <c r="N133" s="243">
        <f t="shared" si="24"/>
        <v>0</v>
      </c>
      <c r="O133" s="243">
        <f t="shared" si="24"/>
        <v>0</v>
      </c>
      <c r="P133" s="243">
        <f>+SUMIFS('9º Trim'!$Q$264:$Q$299,'9º Trim'!$C$264:$C$299,'Custos Totais Incorridos'!$F133)</f>
        <v>0</v>
      </c>
      <c r="Q133" s="243">
        <f>+SUMIFS('10ºTrim'!$Q$236:$Q$255,'10ºTrim'!$C$236:$C$255,'Custos Totais Incorridos'!$F133)</f>
        <v>0</v>
      </c>
      <c r="R133" s="243">
        <f>+SUMIFS('11ºTrim'!$Q$236:$Q$255,'11ºTrim'!$C$236:$C$255,'Custos Totais Incorridos'!$F133)</f>
        <v>0</v>
      </c>
      <c r="S133" s="243">
        <f t="shared" si="15"/>
        <v>0</v>
      </c>
      <c r="T133" s="244"/>
      <c r="U133" s="245">
        <f t="shared" si="16"/>
        <v>0</v>
      </c>
      <c r="V133" s="242"/>
      <c r="W133" s="176">
        <f t="shared" si="21"/>
        <v>0</v>
      </c>
      <c r="X133" s="85">
        <f t="shared" si="17"/>
        <v>0</v>
      </c>
      <c r="Y133" s="6"/>
    </row>
    <row r="134" spans="3:25">
      <c r="C134" s="6" t="str">
        <f t="shared" si="19"/>
        <v>N</v>
      </c>
      <c r="D134" s="6"/>
      <c r="E134" s="44" t="str">
        <f t="shared" ref="E134:E147" si="26">+E133</f>
        <v>h) Custos Indiretos 
(% de custos elegíveis, com exclusão de
subcontratações e recursos fornecidos por terceiros)</v>
      </c>
      <c r="F134" s="47">
        <f t="shared" si="20"/>
        <v>0</v>
      </c>
      <c r="G134" s="48">
        <f t="shared" si="20"/>
        <v>0</v>
      </c>
      <c r="H134" s="243">
        <f t="shared" si="24"/>
        <v>0</v>
      </c>
      <c r="I134" s="243">
        <f t="shared" si="24"/>
        <v>0</v>
      </c>
      <c r="J134" s="243">
        <f t="shared" si="24"/>
        <v>0</v>
      </c>
      <c r="K134" s="243">
        <f t="shared" si="24"/>
        <v>0</v>
      </c>
      <c r="L134" s="243">
        <f t="shared" si="24"/>
        <v>0</v>
      </c>
      <c r="M134" s="243">
        <f t="shared" si="24"/>
        <v>0</v>
      </c>
      <c r="N134" s="243">
        <f t="shared" si="24"/>
        <v>0</v>
      </c>
      <c r="O134" s="243">
        <f t="shared" si="24"/>
        <v>0</v>
      </c>
      <c r="P134" s="243">
        <f>+SUMIFS('9º Trim'!$Q$264:$Q$299,'9º Trim'!$C$264:$C$299,'Custos Totais Incorridos'!$F134)</f>
        <v>0</v>
      </c>
      <c r="Q134" s="243">
        <f>+SUMIFS('10ºTrim'!$Q$236:$Q$255,'10ºTrim'!$C$236:$C$255,'Custos Totais Incorridos'!$F134)</f>
        <v>0</v>
      </c>
      <c r="R134" s="243">
        <f>+SUMIFS('11ºTrim'!$Q$236:$Q$255,'11ºTrim'!$C$236:$C$255,'Custos Totais Incorridos'!$F134)</f>
        <v>0</v>
      </c>
      <c r="S134" s="243">
        <f t="shared" si="15"/>
        <v>0</v>
      </c>
      <c r="T134" s="244"/>
      <c r="U134" s="245">
        <f t="shared" si="16"/>
        <v>0</v>
      </c>
      <c r="V134" s="242"/>
      <c r="W134" s="176">
        <f t="shared" si="21"/>
        <v>0</v>
      </c>
      <c r="X134" s="85">
        <f t="shared" si="17"/>
        <v>0</v>
      </c>
      <c r="Y134" s="6"/>
    </row>
    <row r="135" spans="3:25">
      <c r="C135" s="6" t="str">
        <f t="shared" si="19"/>
        <v>N</v>
      </c>
      <c r="D135" s="6"/>
      <c r="E135" s="44" t="str">
        <f t="shared" si="26"/>
        <v>h) Custos Indiretos 
(% de custos elegíveis, com exclusão de
subcontratações e recursos fornecidos por terceiros)</v>
      </c>
      <c r="F135" s="47">
        <f t="shared" si="20"/>
        <v>0</v>
      </c>
      <c r="G135" s="48">
        <f t="shared" si="20"/>
        <v>0</v>
      </c>
      <c r="H135" s="243">
        <f t="shared" si="24"/>
        <v>0</v>
      </c>
      <c r="I135" s="243">
        <f t="shared" si="24"/>
        <v>0</v>
      </c>
      <c r="J135" s="243">
        <f t="shared" si="24"/>
        <v>0</v>
      </c>
      <c r="K135" s="243">
        <f t="shared" si="24"/>
        <v>0</v>
      </c>
      <c r="L135" s="243">
        <f t="shared" si="24"/>
        <v>0</v>
      </c>
      <c r="M135" s="243">
        <f t="shared" si="24"/>
        <v>0</v>
      </c>
      <c r="N135" s="243">
        <f t="shared" si="24"/>
        <v>0</v>
      </c>
      <c r="O135" s="243">
        <f t="shared" si="24"/>
        <v>0</v>
      </c>
      <c r="P135" s="243">
        <f>+SUMIFS('9º Trim'!$Q$264:$Q$299,'9º Trim'!$C$264:$C$299,'Custos Totais Incorridos'!$F135)</f>
        <v>0</v>
      </c>
      <c r="Q135" s="243">
        <f>+SUMIFS('10ºTrim'!$Q$236:$Q$255,'10ºTrim'!$C$236:$C$255,'Custos Totais Incorridos'!$F135)</f>
        <v>0</v>
      </c>
      <c r="R135" s="243">
        <f>+SUMIFS('11ºTrim'!$Q$236:$Q$255,'11ºTrim'!$C$236:$C$255,'Custos Totais Incorridos'!$F135)</f>
        <v>0</v>
      </c>
      <c r="S135" s="243">
        <f t="shared" si="15"/>
        <v>0</v>
      </c>
      <c r="T135" s="244"/>
      <c r="U135" s="245">
        <f t="shared" si="16"/>
        <v>0</v>
      </c>
      <c r="V135" s="242"/>
      <c r="W135" s="176">
        <f t="shared" si="21"/>
        <v>0</v>
      </c>
      <c r="X135" s="85">
        <f t="shared" si="17"/>
        <v>0</v>
      </c>
      <c r="Y135" s="6"/>
    </row>
    <row r="136" spans="3:25">
      <c r="C136" s="6" t="str">
        <f t="shared" si="19"/>
        <v>N</v>
      </c>
      <c r="D136" s="6"/>
      <c r="E136" s="44" t="str">
        <f t="shared" si="26"/>
        <v>h) Custos Indiretos 
(% de custos elegíveis, com exclusão de
subcontratações e recursos fornecidos por terceiros)</v>
      </c>
      <c r="F136" s="47">
        <f t="shared" si="20"/>
        <v>0</v>
      </c>
      <c r="G136" s="48">
        <f t="shared" si="20"/>
        <v>0</v>
      </c>
      <c r="H136" s="243">
        <f t="shared" si="24"/>
        <v>0</v>
      </c>
      <c r="I136" s="243">
        <f t="shared" si="24"/>
        <v>0</v>
      </c>
      <c r="J136" s="243">
        <f t="shared" si="24"/>
        <v>0</v>
      </c>
      <c r="K136" s="243">
        <f t="shared" si="24"/>
        <v>0</v>
      </c>
      <c r="L136" s="243">
        <f t="shared" si="24"/>
        <v>0</v>
      </c>
      <c r="M136" s="243">
        <f t="shared" si="24"/>
        <v>0</v>
      </c>
      <c r="N136" s="243">
        <f t="shared" si="24"/>
        <v>0</v>
      </c>
      <c r="O136" s="243">
        <f t="shared" si="24"/>
        <v>0</v>
      </c>
      <c r="P136" s="243">
        <f>+SUMIFS('9º Trim'!$Q$264:$Q$299,'9º Trim'!$C$264:$C$299,'Custos Totais Incorridos'!$F136)</f>
        <v>0</v>
      </c>
      <c r="Q136" s="243">
        <f>+SUMIFS('10ºTrim'!$Q$236:$Q$255,'10ºTrim'!$C$236:$C$255,'Custos Totais Incorridos'!$F136)</f>
        <v>0</v>
      </c>
      <c r="R136" s="243">
        <f>+SUMIFS('11ºTrim'!$Q$236:$Q$255,'11ºTrim'!$C$236:$C$255,'Custos Totais Incorridos'!$F136)</f>
        <v>0</v>
      </c>
      <c r="S136" s="243">
        <f t="shared" si="15"/>
        <v>0</v>
      </c>
      <c r="T136" s="244"/>
      <c r="U136" s="245">
        <f t="shared" si="16"/>
        <v>0</v>
      </c>
      <c r="V136" s="242"/>
      <c r="W136" s="176">
        <f t="shared" si="21"/>
        <v>0</v>
      </c>
      <c r="X136" s="85">
        <f t="shared" si="17"/>
        <v>0</v>
      </c>
      <c r="Y136" s="6"/>
    </row>
    <row r="137" spans="3:25">
      <c r="C137" s="6" t="str">
        <f t="shared" si="19"/>
        <v>N</v>
      </c>
      <c r="D137" s="6"/>
      <c r="E137" s="44" t="str">
        <f t="shared" si="26"/>
        <v>h) Custos Indiretos 
(% de custos elegíveis, com exclusão de
subcontratações e recursos fornecidos por terceiros)</v>
      </c>
      <c r="F137" s="47">
        <f t="shared" si="20"/>
        <v>0</v>
      </c>
      <c r="G137" s="48">
        <f t="shared" si="20"/>
        <v>0</v>
      </c>
      <c r="H137" s="243">
        <f t="shared" si="24"/>
        <v>0</v>
      </c>
      <c r="I137" s="243">
        <f t="shared" si="24"/>
        <v>0</v>
      </c>
      <c r="J137" s="243">
        <f t="shared" si="24"/>
        <v>0</v>
      </c>
      <c r="K137" s="243">
        <f t="shared" si="24"/>
        <v>0</v>
      </c>
      <c r="L137" s="243">
        <f t="shared" si="24"/>
        <v>0</v>
      </c>
      <c r="M137" s="243">
        <f t="shared" si="24"/>
        <v>0</v>
      </c>
      <c r="N137" s="243">
        <f t="shared" si="24"/>
        <v>0</v>
      </c>
      <c r="O137" s="243">
        <f t="shared" si="24"/>
        <v>0</v>
      </c>
      <c r="P137" s="243">
        <f>+SUMIFS('9º Trim'!$Q$264:$Q$299,'9º Trim'!$C$264:$C$299,'Custos Totais Incorridos'!$F137)</f>
        <v>0</v>
      </c>
      <c r="Q137" s="243">
        <f>+SUMIFS('10ºTrim'!$Q$236:$Q$255,'10ºTrim'!$C$236:$C$255,'Custos Totais Incorridos'!$F137)</f>
        <v>0</v>
      </c>
      <c r="R137" s="243">
        <f>+SUMIFS('11ºTrim'!$Q$236:$Q$255,'11ºTrim'!$C$236:$C$255,'Custos Totais Incorridos'!$F137)</f>
        <v>0</v>
      </c>
      <c r="S137" s="243">
        <f t="shared" si="15"/>
        <v>0</v>
      </c>
      <c r="T137" s="244"/>
      <c r="U137" s="245">
        <f t="shared" si="16"/>
        <v>0</v>
      </c>
      <c r="V137" s="242"/>
      <c r="W137" s="176">
        <f t="shared" si="21"/>
        <v>0</v>
      </c>
      <c r="X137" s="85">
        <f t="shared" si="17"/>
        <v>0</v>
      </c>
      <c r="Y137" s="6"/>
    </row>
    <row r="138" spans="3:25">
      <c r="C138" s="6" t="str">
        <f t="shared" si="19"/>
        <v>N</v>
      </c>
      <c r="D138" s="6"/>
      <c r="E138" s="44" t="str">
        <f t="shared" si="26"/>
        <v>h) Custos Indiretos 
(% de custos elegíveis, com exclusão de
subcontratações e recursos fornecidos por terceiros)</v>
      </c>
      <c r="F138" s="47">
        <f t="shared" si="20"/>
        <v>0</v>
      </c>
      <c r="G138" s="48">
        <f t="shared" si="20"/>
        <v>0</v>
      </c>
      <c r="H138" s="243">
        <f t="shared" si="24"/>
        <v>0</v>
      </c>
      <c r="I138" s="243">
        <f t="shared" si="24"/>
        <v>0</v>
      </c>
      <c r="J138" s="243">
        <f t="shared" si="24"/>
        <v>0</v>
      </c>
      <c r="K138" s="243">
        <f t="shared" si="24"/>
        <v>0</v>
      </c>
      <c r="L138" s="243">
        <f t="shared" si="24"/>
        <v>0</v>
      </c>
      <c r="M138" s="243">
        <f t="shared" si="24"/>
        <v>0</v>
      </c>
      <c r="N138" s="243">
        <f t="shared" si="24"/>
        <v>0</v>
      </c>
      <c r="O138" s="243">
        <f t="shared" si="24"/>
        <v>0</v>
      </c>
      <c r="P138" s="243">
        <f>+SUMIFS('9º Trim'!$Q$264:$Q$299,'9º Trim'!$C$264:$C$299,'Custos Totais Incorridos'!$F138)</f>
        <v>0</v>
      </c>
      <c r="Q138" s="243">
        <f>+SUMIFS('10ºTrim'!$Q$236:$Q$255,'10ºTrim'!$C$236:$C$255,'Custos Totais Incorridos'!$F138)</f>
        <v>0</v>
      </c>
      <c r="R138" s="243">
        <f>+SUMIFS('11ºTrim'!$Q$236:$Q$255,'11ºTrim'!$C$236:$C$255,'Custos Totais Incorridos'!$F138)</f>
        <v>0</v>
      </c>
      <c r="S138" s="243">
        <f t="shared" si="15"/>
        <v>0</v>
      </c>
      <c r="T138" s="244"/>
      <c r="U138" s="245">
        <f t="shared" si="16"/>
        <v>0</v>
      </c>
      <c r="V138" s="242"/>
      <c r="W138" s="176">
        <f t="shared" si="21"/>
        <v>0</v>
      </c>
      <c r="X138" s="85">
        <f t="shared" si="17"/>
        <v>0</v>
      </c>
      <c r="Y138" s="6"/>
    </row>
    <row r="139" spans="3:25">
      <c r="C139" s="6" t="str">
        <f t="shared" si="19"/>
        <v>N</v>
      </c>
      <c r="D139" s="6"/>
      <c r="E139" s="44" t="str">
        <f t="shared" si="26"/>
        <v>h) Custos Indiretos 
(% de custos elegíveis, com exclusão de
subcontratações e recursos fornecidos por terceiros)</v>
      </c>
      <c r="F139" s="47">
        <f t="shared" si="20"/>
        <v>0</v>
      </c>
      <c r="G139" s="48">
        <f t="shared" si="20"/>
        <v>0</v>
      </c>
      <c r="H139" s="243">
        <f t="shared" si="24"/>
        <v>0</v>
      </c>
      <c r="I139" s="243">
        <f t="shared" si="24"/>
        <v>0</v>
      </c>
      <c r="J139" s="243">
        <f t="shared" si="24"/>
        <v>0</v>
      </c>
      <c r="K139" s="243">
        <f t="shared" si="24"/>
        <v>0</v>
      </c>
      <c r="L139" s="243">
        <f t="shared" si="24"/>
        <v>0</v>
      </c>
      <c r="M139" s="243">
        <f t="shared" si="24"/>
        <v>0</v>
      </c>
      <c r="N139" s="243">
        <f t="shared" si="24"/>
        <v>0</v>
      </c>
      <c r="O139" s="243">
        <f t="shared" si="24"/>
        <v>0</v>
      </c>
      <c r="P139" s="243">
        <f>+SUMIFS('9º Trim'!$Q$264:$Q$299,'9º Trim'!$C$264:$C$299,'Custos Totais Incorridos'!$F139)</f>
        <v>0</v>
      </c>
      <c r="Q139" s="243">
        <f>+SUMIFS('10ºTrim'!$Q$236:$Q$255,'10ºTrim'!$C$236:$C$255,'Custos Totais Incorridos'!$F139)</f>
        <v>0</v>
      </c>
      <c r="R139" s="243">
        <f>+SUMIFS('11ºTrim'!$Q$236:$Q$255,'11ºTrim'!$C$236:$C$255,'Custos Totais Incorridos'!$F139)</f>
        <v>0</v>
      </c>
      <c r="S139" s="243">
        <f t="shared" si="15"/>
        <v>0</v>
      </c>
      <c r="T139" s="244"/>
      <c r="U139" s="245">
        <f t="shared" si="16"/>
        <v>0</v>
      </c>
      <c r="V139" s="242"/>
      <c r="W139" s="176">
        <f t="shared" si="21"/>
        <v>0</v>
      </c>
      <c r="X139" s="85">
        <f t="shared" si="17"/>
        <v>0</v>
      </c>
      <c r="Y139" s="6"/>
    </row>
    <row r="140" spans="3:25">
      <c r="C140" s="6" t="str">
        <f t="shared" si="19"/>
        <v>N</v>
      </c>
      <c r="D140" s="6"/>
      <c r="E140" s="44" t="str">
        <f t="shared" si="26"/>
        <v>h) Custos Indiretos 
(% de custos elegíveis, com exclusão de
subcontratações e recursos fornecidos por terceiros)</v>
      </c>
      <c r="F140" s="47">
        <f t="shared" si="20"/>
        <v>0</v>
      </c>
      <c r="G140" s="48">
        <f t="shared" si="20"/>
        <v>0</v>
      </c>
      <c r="H140" s="243">
        <f t="shared" si="24"/>
        <v>0</v>
      </c>
      <c r="I140" s="243">
        <f t="shared" si="24"/>
        <v>0</v>
      </c>
      <c r="J140" s="243">
        <f t="shared" si="24"/>
        <v>0</v>
      </c>
      <c r="K140" s="243">
        <f t="shared" si="24"/>
        <v>0</v>
      </c>
      <c r="L140" s="243">
        <f t="shared" si="24"/>
        <v>0</v>
      </c>
      <c r="M140" s="243">
        <f t="shared" si="24"/>
        <v>0</v>
      </c>
      <c r="N140" s="243">
        <f t="shared" si="24"/>
        <v>0</v>
      </c>
      <c r="O140" s="243">
        <f t="shared" si="24"/>
        <v>0</v>
      </c>
      <c r="P140" s="243">
        <f>+SUMIFS('9º Trim'!$Q$264:$Q$299,'9º Trim'!$C$264:$C$299,'Custos Totais Incorridos'!$F140)</f>
        <v>0</v>
      </c>
      <c r="Q140" s="243">
        <f>+SUMIFS('10ºTrim'!$Q$236:$Q$255,'10ºTrim'!$C$236:$C$255,'Custos Totais Incorridos'!$F140)</f>
        <v>0</v>
      </c>
      <c r="R140" s="243">
        <f>+SUMIFS('11ºTrim'!$Q$236:$Q$255,'11ºTrim'!$C$236:$C$255,'Custos Totais Incorridos'!$F140)</f>
        <v>0</v>
      </c>
      <c r="S140" s="243">
        <f t="shared" si="15"/>
        <v>0</v>
      </c>
      <c r="T140" s="244"/>
      <c r="U140" s="245">
        <f t="shared" si="16"/>
        <v>0</v>
      </c>
      <c r="V140" s="242"/>
      <c r="W140" s="176">
        <f t="shared" si="21"/>
        <v>0</v>
      </c>
      <c r="X140" s="85">
        <f t="shared" si="17"/>
        <v>0</v>
      </c>
      <c r="Y140" s="6"/>
    </row>
    <row r="141" spans="3:25">
      <c r="C141" s="6" t="str">
        <f t="shared" si="19"/>
        <v>N</v>
      </c>
      <c r="D141" s="6"/>
      <c r="E141" s="44" t="str">
        <f t="shared" si="26"/>
        <v>h) Custos Indiretos 
(% de custos elegíveis, com exclusão de
subcontratações e recursos fornecidos por terceiros)</v>
      </c>
      <c r="F141" s="47">
        <f t="shared" si="20"/>
        <v>0</v>
      </c>
      <c r="G141" s="48">
        <f t="shared" si="20"/>
        <v>0</v>
      </c>
      <c r="H141" s="243">
        <f t="shared" si="24"/>
        <v>0</v>
      </c>
      <c r="I141" s="243">
        <f t="shared" si="24"/>
        <v>0</v>
      </c>
      <c r="J141" s="243">
        <f t="shared" si="24"/>
        <v>0</v>
      </c>
      <c r="K141" s="243">
        <f t="shared" si="24"/>
        <v>0</v>
      </c>
      <c r="L141" s="243">
        <f t="shared" si="24"/>
        <v>0</v>
      </c>
      <c r="M141" s="243">
        <f t="shared" si="24"/>
        <v>0</v>
      </c>
      <c r="N141" s="243">
        <f t="shared" si="24"/>
        <v>0</v>
      </c>
      <c r="O141" s="243">
        <f t="shared" si="24"/>
        <v>0</v>
      </c>
      <c r="P141" s="243">
        <f>+SUMIFS('9º Trim'!$Q$264:$Q$299,'9º Trim'!$C$264:$C$299,'Custos Totais Incorridos'!$F141)</f>
        <v>0</v>
      </c>
      <c r="Q141" s="243">
        <f>+SUMIFS('10ºTrim'!$Q$236:$Q$255,'10ºTrim'!$C$236:$C$255,'Custos Totais Incorridos'!$F141)</f>
        <v>0</v>
      </c>
      <c r="R141" s="243">
        <f>+SUMIFS('11ºTrim'!$Q$236:$Q$255,'11ºTrim'!$C$236:$C$255,'Custos Totais Incorridos'!$F141)</f>
        <v>0</v>
      </c>
      <c r="S141" s="243">
        <f t="shared" si="15"/>
        <v>0</v>
      </c>
      <c r="T141" s="244"/>
      <c r="U141" s="245">
        <f t="shared" si="16"/>
        <v>0</v>
      </c>
      <c r="V141" s="242"/>
      <c r="W141" s="176">
        <f t="shared" si="21"/>
        <v>0</v>
      </c>
      <c r="X141" s="85">
        <f t="shared" si="17"/>
        <v>0</v>
      </c>
      <c r="Y141" s="6"/>
    </row>
    <row r="142" spans="3:25">
      <c r="C142" s="6" t="str">
        <f t="shared" si="19"/>
        <v>N</v>
      </c>
      <c r="D142" s="6"/>
      <c r="E142" s="44" t="str">
        <f t="shared" si="26"/>
        <v>h) Custos Indiretos 
(% de custos elegíveis, com exclusão de
subcontratações e recursos fornecidos por terceiros)</v>
      </c>
      <c r="F142" s="47">
        <f t="shared" si="20"/>
        <v>0</v>
      </c>
      <c r="G142" s="48">
        <f t="shared" si="20"/>
        <v>0</v>
      </c>
      <c r="H142" s="243">
        <f t="shared" ref="H142:O151" si="27">+IFERROR(SUMIFS(H$20:H$131,$F$20:$F$131,$F142)*$S277/SUMIFS($S$155:$S$266,$F$155:$F$266,$F277),0)</f>
        <v>0</v>
      </c>
      <c r="I142" s="243">
        <f t="shared" si="27"/>
        <v>0</v>
      </c>
      <c r="J142" s="243">
        <f t="shared" si="27"/>
        <v>0</v>
      </c>
      <c r="K142" s="243">
        <f t="shared" si="27"/>
        <v>0</v>
      </c>
      <c r="L142" s="243">
        <f t="shared" si="27"/>
        <v>0</v>
      </c>
      <c r="M142" s="243">
        <f t="shared" si="27"/>
        <v>0</v>
      </c>
      <c r="N142" s="243">
        <f t="shared" si="27"/>
        <v>0</v>
      </c>
      <c r="O142" s="243">
        <f t="shared" si="27"/>
        <v>0</v>
      </c>
      <c r="P142" s="243">
        <f>+SUMIFS('9º Trim'!$Q$264:$Q$299,'9º Trim'!$C$264:$C$299,'Custos Totais Incorridos'!$F142)</f>
        <v>0</v>
      </c>
      <c r="Q142" s="243">
        <f>+SUMIFS('10ºTrim'!$Q$236:$Q$255,'10ºTrim'!$C$236:$C$255,'Custos Totais Incorridos'!$F142)</f>
        <v>0</v>
      </c>
      <c r="R142" s="243">
        <f>+SUMIFS('11ºTrim'!$Q$236:$Q$255,'11ºTrim'!$C$236:$C$255,'Custos Totais Incorridos'!$F142)</f>
        <v>0</v>
      </c>
      <c r="S142" s="243">
        <f t="shared" si="15"/>
        <v>0</v>
      </c>
      <c r="T142" s="244"/>
      <c r="U142" s="245">
        <f t="shared" si="16"/>
        <v>0</v>
      </c>
      <c r="V142" s="242"/>
      <c r="W142" s="176">
        <f t="shared" si="21"/>
        <v>0</v>
      </c>
      <c r="X142" s="85">
        <f t="shared" si="17"/>
        <v>0</v>
      </c>
      <c r="Y142" s="6"/>
    </row>
    <row r="143" spans="3:25">
      <c r="C143" s="6" t="str">
        <f t="shared" si="19"/>
        <v>N</v>
      </c>
      <c r="D143" s="6"/>
      <c r="E143" s="44" t="str">
        <f t="shared" si="26"/>
        <v>h) Custos Indiretos 
(% de custos elegíveis, com exclusão de
subcontratações e recursos fornecidos por terceiros)</v>
      </c>
      <c r="F143" s="47">
        <f t="shared" si="20"/>
        <v>0</v>
      </c>
      <c r="G143" s="48">
        <f t="shared" si="20"/>
        <v>0</v>
      </c>
      <c r="H143" s="243">
        <f t="shared" si="27"/>
        <v>0</v>
      </c>
      <c r="I143" s="243">
        <f t="shared" si="27"/>
        <v>0</v>
      </c>
      <c r="J143" s="243">
        <f t="shared" si="27"/>
        <v>0</v>
      </c>
      <c r="K143" s="243">
        <f t="shared" si="27"/>
        <v>0</v>
      </c>
      <c r="L143" s="243">
        <f t="shared" si="27"/>
        <v>0</v>
      </c>
      <c r="M143" s="243">
        <f t="shared" si="27"/>
        <v>0</v>
      </c>
      <c r="N143" s="243">
        <f t="shared" si="27"/>
        <v>0</v>
      </c>
      <c r="O143" s="243">
        <f t="shared" si="27"/>
        <v>0</v>
      </c>
      <c r="P143" s="243">
        <f>+SUMIFS('9º Trim'!$Q$264:$Q$299,'9º Trim'!$C$264:$C$299,'Custos Totais Incorridos'!$F143)</f>
        <v>0</v>
      </c>
      <c r="Q143" s="243">
        <f>+SUMIFS('10ºTrim'!$Q$236:$Q$255,'10ºTrim'!$C$236:$C$255,'Custos Totais Incorridos'!$F143)</f>
        <v>0</v>
      </c>
      <c r="R143" s="243">
        <f>+SUMIFS('11ºTrim'!$Q$236:$Q$255,'11ºTrim'!$C$236:$C$255,'Custos Totais Incorridos'!$F143)</f>
        <v>0</v>
      </c>
      <c r="S143" s="243">
        <f t="shared" si="15"/>
        <v>0</v>
      </c>
      <c r="T143" s="244"/>
      <c r="U143" s="245">
        <f t="shared" si="16"/>
        <v>0</v>
      </c>
      <c r="V143" s="242"/>
      <c r="W143" s="176">
        <f t="shared" si="21"/>
        <v>0</v>
      </c>
      <c r="X143" s="85">
        <f t="shared" si="17"/>
        <v>0</v>
      </c>
      <c r="Y143" s="6"/>
    </row>
    <row r="144" spans="3:25">
      <c r="C144" s="6" t="str">
        <f t="shared" si="19"/>
        <v>N</v>
      </c>
      <c r="D144" s="6"/>
      <c r="E144" s="44" t="str">
        <f t="shared" si="26"/>
        <v>h) Custos Indiretos 
(% de custos elegíveis, com exclusão de
subcontratações e recursos fornecidos por terceiros)</v>
      </c>
      <c r="F144" s="47">
        <f t="shared" si="20"/>
        <v>0</v>
      </c>
      <c r="G144" s="48">
        <f t="shared" si="20"/>
        <v>0</v>
      </c>
      <c r="H144" s="243">
        <f t="shared" si="27"/>
        <v>0</v>
      </c>
      <c r="I144" s="243">
        <f t="shared" si="27"/>
        <v>0</v>
      </c>
      <c r="J144" s="243">
        <f t="shared" si="27"/>
        <v>0</v>
      </c>
      <c r="K144" s="243">
        <f t="shared" si="27"/>
        <v>0</v>
      </c>
      <c r="L144" s="243">
        <f t="shared" si="27"/>
        <v>0</v>
      </c>
      <c r="M144" s="243">
        <f t="shared" si="27"/>
        <v>0</v>
      </c>
      <c r="N144" s="243">
        <f t="shared" si="27"/>
        <v>0</v>
      </c>
      <c r="O144" s="243">
        <f t="shared" si="27"/>
        <v>0</v>
      </c>
      <c r="P144" s="243">
        <f>+SUMIFS('9º Trim'!$Q$264:$Q$299,'9º Trim'!$C$264:$C$299,'Custos Totais Incorridos'!$F144)</f>
        <v>0</v>
      </c>
      <c r="Q144" s="243">
        <f>+SUMIFS('10ºTrim'!$Q$236:$Q$255,'10ºTrim'!$C$236:$C$255,'Custos Totais Incorridos'!$F144)</f>
        <v>0</v>
      </c>
      <c r="R144" s="243">
        <f>+SUMIFS('11ºTrim'!$Q$236:$Q$255,'11ºTrim'!$C$236:$C$255,'Custos Totais Incorridos'!$F144)</f>
        <v>0</v>
      </c>
      <c r="S144" s="243">
        <f t="shared" si="15"/>
        <v>0</v>
      </c>
      <c r="T144" s="244"/>
      <c r="U144" s="245">
        <f t="shared" si="16"/>
        <v>0</v>
      </c>
      <c r="V144" s="242"/>
      <c r="W144" s="176">
        <f t="shared" si="21"/>
        <v>0</v>
      </c>
      <c r="X144" s="85">
        <f t="shared" si="17"/>
        <v>0</v>
      </c>
      <c r="Y144" s="6"/>
    </row>
    <row r="145" spans="3:25">
      <c r="C145" s="6" t="str">
        <f t="shared" si="19"/>
        <v>N</v>
      </c>
      <c r="D145" s="6"/>
      <c r="E145" s="44" t="str">
        <f t="shared" si="26"/>
        <v>h) Custos Indiretos 
(% de custos elegíveis, com exclusão de
subcontratações e recursos fornecidos por terceiros)</v>
      </c>
      <c r="F145" s="47">
        <f t="shared" si="20"/>
        <v>0</v>
      </c>
      <c r="G145" s="48">
        <f t="shared" si="20"/>
        <v>0</v>
      </c>
      <c r="H145" s="243">
        <f t="shared" si="27"/>
        <v>0</v>
      </c>
      <c r="I145" s="243">
        <f t="shared" si="27"/>
        <v>0</v>
      </c>
      <c r="J145" s="243">
        <f t="shared" si="27"/>
        <v>0</v>
      </c>
      <c r="K145" s="243">
        <f t="shared" si="27"/>
        <v>0</v>
      </c>
      <c r="L145" s="243">
        <f t="shared" si="27"/>
        <v>0</v>
      </c>
      <c r="M145" s="243">
        <f t="shared" si="27"/>
        <v>0</v>
      </c>
      <c r="N145" s="243">
        <f t="shared" si="27"/>
        <v>0</v>
      </c>
      <c r="O145" s="243">
        <f t="shared" si="27"/>
        <v>0</v>
      </c>
      <c r="P145" s="243">
        <f>+SUMIFS('9º Trim'!$Q$264:$Q$299,'9º Trim'!$C$264:$C$299,'Custos Totais Incorridos'!$F145)</f>
        <v>0</v>
      </c>
      <c r="Q145" s="243">
        <f>+SUMIFS('10ºTrim'!$Q$236:$Q$255,'10ºTrim'!$C$236:$C$255,'Custos Totais Incorridos'!$F145)</f>
        <v>0</v>
      </c>
      <c r="R145" s="243">
        <f>+SUMIFS('11ºTrim'!$Q$236:$Q$255,'11ºTrim'!$C$236:$C$255,'Custos Totais Incorridos'!$F145)</f>
        <v>0</v>
      </c>
      <c r="S145" s="243">
        <f t="shared" si="15"/>
        <v>0</v>
      </c>
      <c r="T145" s="244"/>
      <c r="U145" s="245">
        <f t="shared" si="16"/>
        <v>0</v>
      </c>
      <c r="V145" s="242"/>
      <c r="W145" s="176">
        <f t="shared" si="21"/>
        <v>0</v>
      </c>
      <c r="X145" s="85">
        <f t="shared" si="17"/>
        <v>0</v>
      </c>
      <c r="Y145" s="6"/>
    </row>
    <row r="146" spans="3:25">
      <c r="C146" s="6" t="str">
        <f t="shared" si="19"/>
        <v>N</v>
      </c>
      <c r="D146" s="6"/>
      <c r="E146" s="44" t="str">
        <f t="shared" si="26"/>
        <v>h) Custos Indiretos 
(% de custos elegíveis, com exclusão de
subcontratações e recursos fornecidos por terceiros)</v>
      </c>
      <c r="F146" s="47">
        <f t="shared" si="20"/>
        <v>0</v>
      </c>
      <c r="G146" s="48">
        <f t="shared" si="20"/>
        <v>0</v>
      </c>
      <c r="H146" s="243">
        <f t="shared" si="27"/>
        <v>0</v>
      </c>
      <c r="I146" s="243">
        <f t="shared" si="27"/>
        <v>0</v>
      </c>
      <c r="J146" s="243">
        <f t="shared" si="27"/>
        <v>0</v>
      </c>
      <c r="K146" s="243">
        <f t="shared" si="27"/>
        <v>0</v>
      </c>
      <c r="L146" s="243">
        <f t="shared" si="27"/>
        <v>0</v>
      </c>
      <c r="M146" s="243">
        <f t="shared" si="27"/>
        <v>0</v>
      </c>
      <c r="N146" s="243">
        <f t="shared" si="27"/>
        <v>0</v>
      </c>
      <c r="O146" s="243">
        <f t="shared" si="27"/>
        <v>0</v>
      </c>
      <c r="P146" s="243">
        <f>+SUMIFS('9º Trim'!$Q$264:$Q$299,'9º Trim'!$C$264:$C$299,'Custos Totais Incorridos'!$F146)</f>
        <v>0</v>
      </c>
      <c r="Q146" s="243">
        <f>+SUMIFS('10ºTrim'!$Q$236:$Q$255,'10ºTrim'!$C$236:$C$255,'Custos Totais Incorridos'!$F146)</f>
        <v>0</v>
      </c>
      <c r="R146" s="243">
        <f>+SUMIFS('11ºTrim'!$Q$236:$Q$255,'11ºTrim'!$C$236:$C$255,'Custos Totais Incorridos'!$F146)</f>
        <v>0</v>
      </c>
      <c r="S146" s="243">
        <f t="shared" si="15"/>
        <v>0</v>
      </c>
      <c r="T146" s="244"/>
      <c r="U146" s="245">
        <f t="shared" si="16"/>
        <v>0</v>
      </c>
      <c r="V146" s="242"/>
      <c r="W146" s="176">
        <f t="shared" si="21"/>
        <v>0</v>
      </c>
      <c r="X146" s="85">
        <f t="shared" si="17"/>
        <v>0</v>
      </c>
      <c r="Y146" s="6"/>
    </row>
    <row r="147" spans="3:25">
      <c r="C147" s="6" t="str">
        <f t="shared" si="19"/>
        <v>N</v>
      </c>
      <c r="D147" s="6"/>
      <c r="E147" s="44" t="str">
        <f t="shared" si="26"/>
        <v>h) Custos Indiretos 
(% de custos elegíveis, com exclusão de
subcontratações e recursos fornecidos por terceiros)</v>
      </c>
      <c r="F147" s="47">
        <f t="shared" si="20"/>
        <v>0</v>
      </c>
      <c r="G147" s="48">
        <f t="shared" si="20"/>
        <v>0</v>
      </c>
      <c r="H147" s="243">
        <f t="shared" si="27"/>
        <v>0</v>
      </c>
      <c r="I147" s="243">
        <f t="shared" si="27"/>
        <v>0</v>
      </c>
      <c r="J147" s="243">
        <f t="shared" si="27"/>
        <v>0</v>
      </c>
      <c r="K147" s="243">
        <f t="shared" si="27"/>
        <v>0</v>
      </c>
      <c r="L147" s="243">
        <f t="shared" si="27"/>
        <v>0</v>
      </c>
      <c r="M147" s="243">
        <f t="shared" si="27"/>
        <v>0</v>
      </c>
      <c r="N147" s="243">
        <f t="shared" si="27"/>
        <v>0</v>
      </c>
      <c r="O147" s="243">
        <f t="shared" si="27"/>
        <v>0</v>
      </c>
      <c r="P147" s="243">
        <f>+SUMIFS('9º Trim'!$Q$264:$Q$299,'9º Trim'!$C$264:$C$299,'Custos Totais Incorridos'!$F147)</f>
        <v>0</v>
      </c>
      <c r="Q147" s="243">
        <f>+SUMIFS('10ºTrim'!$Q$236:$Q$255,'10ºTrim'!$C$236:$C$255,'Custos Totais Incorridos'!$F147)</f>
        <v>0</v>
      </c>
      <c r="R147" s="243">
        <f>+SUMIFS('11ºTrim'!$Q$236:$Q$255,'11ºTrim'!$C$236:$C$255,'Custos Totais Incorridos'!$F147)</f>
        <v>0</v>
      </c>
      <c r="S147" s="243">
        <f t="shared" si="15"/>
        <v>0</v>
      </c>
      <c r="T147" s="244"/>
      <c r="U147" s="245">
        <f t="shared" si="16"/>
        <v>0</v>
      </c>
      <c r="V147" s="242"/>
      <c r="W147" s="176">
        <f t="shared" si="21"/>
        <v>0</v>
      </c>
      <c r="X147" s="85">
        <f t="shared" si="17"/>
        <v>0</v>
      </c>
      <c r="Y147" s="6"/>
    </row>
    <row r="148" spans="3:25">
      <c r="C148" s="6" t="s">
        <v>108</v>
      </c>
      <c r="D148" s="6"/>
      <c r="E148" s="53" t="s">
        <v>37</v>
      </c>
      <c r="F148" s="49" t="s">
        <v>37</v>
      </c>
      <c r="G148" s="50" t="s">
        <v>37</v>
      </c>
      <c r="H148" s="77"/>
      <c r="I148" s="51"/>
      <c r="J148" s="51"/>
      <c r="K148" s="51"/>
      <c r="L148" s="51"/>
      <c r="M148" s="51"/>
      <c r="N148" s="51"/>
      <c r="O148" s="51"/>
      <c r="P148" s="80"/>
      <c r="Q148" s="153">
        <f>+SUMIFS('10ºTrim'!$Q$236:$Q$255,'10ºTrim'!$C$236:$C$255,'Custos Totais Incorridos'!$F148)</f>
        <v>0</v>
      </c>
      <c r="R148" s="153">
        <f>+SUMIFS('11ºTrim'!$Q$236:$Q$255,'11ºTrim'!$C$236:$C$255,'Custos Totais Incorridos'!$F148)</f>
        <v>0</v>
      </c>
      <c r="S148" s="153">
        <f t="shared" si="15"/>
        <v>0</v>
      </c>
      <c r="T148" s="51"/>
      <c r="U148" s="52" t="s">
        <v>37</v>
      </c>
      <c r="V148" s="6"/>
      <c r="W148" s="177"/>
      <c r="X148" s="6"/>
      <c r="Y148" s="6"/>
    </row>
    <row r="149" spans="3:25" ht="8.25" customHeight="1">
      <c r="C149" s="6" t="s">
        <v>108</v>
      </c>
      <c r="D149" s="6"/>
      <c r="E149" s="8"/>
      <c r="F149" s="25"/>
      <c r="G149" s="8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6"/>
      <c r="W149" s="177"/>
      <c r="X149" s="6"/>
      <c r="Y149" s="6"/>
    </row>
    <row r="150" spans="3:25" ht="19.5">
      <c r="C150" s="6" t="s">
        <v>108</v>
      </c>
      <c r="D150" s="6"/>
      <c r="E150" s="26" t="s">
        <v>116</v>
      </c>
      <c r="F150" s="27"/>
      <c r="G150" s="28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30"/>
      <c r="V150" s="6"/>
      <c r="W150" s="177"/>
      <c r="X150" s="6"/>
      <c r="Y150" s="6"/>
    </row>
    <row r="151" spans="3:25" ht="9" customHeight="1">
      <c r="C151" s="6" t="s">
        <v>108</v>
      </c>
      <c r="D151" s="6"/>
      <c r="E151" s="8"/>
      <c r="F151" s="25"/>
      <c r="G151" s="8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6"/>
      <c r="W151" s="177"/>
      <c r="X151" s="6"/>
      <c r="Y151" s="6"/>
    </row>
    <row r="152" spans="3:25">
      <c r="C152" s="6" t="s">
        <v>108</v>
      </c>
      <c r="D152" s="6"/>
      <c r="E152" s="31" t="s">
        <v>30</v>
      </c>
      <c r="F152" s="32" t="s">
        <v>64</v>
      </c>
      <c r="G152" s="31" t="s">
        <v>17</v>
      </c>
      <c r="H152" s="33" t="s">
        <v>31</v>
      </c>
      <c r="I152" s="34"/>
      <c r="J152" s="34"/>
      <c r="K152" s="34"/>
      <c r="L152" s="34"/>
      <c r="M152" s="34"/>
      <c r="N152" s="34"/>
      <c r="O152" s="34"/>
      <c r="P152" s="164"/>
      <c r="Q152" s="164"/>
      <c r="R152" s="164"/>
      <c r="S152" s="35" t="s">
        <v>32</v>
      </c>
      <c r="T152" s="35" t="s">
        <v>32</v>
      </c>
      <c r="U152" s="36" t="s">
        <v>33</v>
      </c>
      <c r="V152" s="6"/>
      <c r="W152" s="177"/>
      <c r="X152" s="6"/>
      <c r="Y152" s="6"/>
    </row>
    <row r="153" spans="3:25" ht="25.5">
      <c r="C153" s="6" t="s">
        <v>108</v>
      </c>
      <c r="D153" s="6"/>
      <c r="E153" s="37"/>
      <c r="F153" s="38" t="s">
        <v>65</v>
      </c>
      <c r="G153" s="37"/>
      <c r="H153" s="39" t="s">
        <v>38</v>
      </c>
      <c r="I153" s="39" t="s">
        <v>39</v>
      </c>
      <c r="J153" s="39" t="s">
        <v>40</v>
      </c>
      <c r="K153" s="39" t="s">
        <v>41</v>
      </c>
      <c r="L153" s="39" t="s">
        <v>42</v>
      </c>
      <c r="M153" s="39" t="s">
        <v>43</v>
      </c>
      <c r="N153" s="39" t="s">
        <v>44</v>
      </c>
      <c r="O153" s="39" t="s">
        <v>45</v>
      </c>
      <c r="P153" s="165"/>
      <c r="Q153" s="165"/>
      <c r="R153" s="165"/>
      <c r="S153" s="40" t="s">
        <v>34</v>
      </c>
      <c r="T153" s="40" t="s">
        <v>35</v>
      </c>
      <c r="U153" s="41" t="s">
        <v>36</v>
      </c>
      <c r="V153" s="6"/>
      <c r="W153" s="177"/>
      <c r="X153" s="6"/>
      <c r="Y153" s="6"/>
    </row>
    <row r="154" spans="3:25">
      <c r="C154" s="6" t="s">
        <v>108</v>
      </c>
      <c r="D154" s="6"/>
      <c r="E154" s="42" t="s">
        <v>104</v>
      </c>
      <c r="F154" s="43"/>
      <c r="G154" s="42"/>
      <c r="H154" s="84">
        <f>+SUM(H155:H282)</f>
        <v>0</v>
      </c>
      <c r="I154" s="84">
        <f t="shared" ref="I154:O154" si="28">+SUM(I155:I282)</f>
        <v>0</v>
      </c>
      <c r="J154" s="84">
        <f t="shared" si="28"/>
        <v>0</v>
      </c>
      <c r="K154" s="84">
        <f t="shared" si="28"/>
        <v>0</v>
      </c>
      <c r="L154" s="84">
        <f t="shared" si="28"/>
        <v>0</v>
      </c>
      <c r="M154" s="84">
        <f t="shared" si="28"/>
        <v>0</v>
      </c>
      <c r="N154" s="84">
        <f t="shared" si="28"/>
        <v>0</v>
      </c>
      <c r="O154" s="84">
        <f t="shared" si="28"/>
        <v>0</v>
      </c>
      <c r="P154" s="166"/>
      <c r="Q154" s="166"/>
      <c r="R154" s="166"/>
      <c r="S154" s="84">
        <f>+SUM(S155:S282)</f>
        <v>0</v>
      </c>
      <c r="T154" s="84">
        <f t="shared" ref="T154:U154" si="29">+SUM(T155:T282)</f>
        <v>0</v>
      </c>
      <c r="U154" s="84">
        <f t="shared" si="29"/>
        <v>0</v>
      </c>
      <c r="V154" s="6"/>
      <c r="W154" s="177"/>
      <c r="X154" s="6"/>
      <c r="Y154" s="6"/>
    </row>
    <row r="155" spans="3:25">
      <c r="C155" s="6" t="str">
        <f>+C20</f>
        <v>S</v>
      </c>
      <c r="D155" s="6"/>
      <c r="E155" s="78" t="s">
        <v>18</v>
      </c>
      <c r="F155" s="45">
        <f>+F20</f>
        <v>0</v>
      </c>
      <c r="G155" s="46">
        <f>+Operação!F135</f>
        <v>0</v>
      </c>
      <c r="H155" s="168"/>
      <c r="I155" s="168"/>
      <c r="J155" s="168"/>
      <c r="K155" s="168"/>
      <c r="L155" s="168"/>
      <c r="M155" s="168"/>
      <c r="N155" s="168"/>
      <c r="O155" s="168"/>
      <c r="P155" s="167"/>
      <c r="Q155" s="167"/>
      <c r="R155" s="167"/>
      <c r="S155" s="154">
        <f>+SUM(H155:O155)</f>
        <v>0</v>
      </c>
      <c r="T155" s="61"/>
      <c r="U155" s="154">
        <f>+T155+S155</f>
        <v>0</v>
      </c>
      <c r="V155" s="6"/>
      <c r="W155" s="177"/>
      <c r="X155" s="6"/>
      <c r="Y155" s="6"/>
    </row>
    <row r="156" spans="3:25">
      <c r="C156" s="6" t="str">
        <f t="shared" ref="C156:C219" si="30">+C21</f>
        <v>N</v>
      </c>
      <c r="D156" s="6"/>
      <c r="E156" s="44" t="str">
        <f>+E155</f>
        <v>a) Recursos humanos afetos ao projeto</v>
      </c>
      <c r="F156" s="45">
        <f t="shared" ref="F156:F170" si="31">+F21</f>
        <v>0</v>
      </c>
      <c r="G156" s="46">
        <f>+Operação!F136</f>
        <v>0</v>
      </c>
      <c r="H156" s="168"/>
      <c r="I156" s="168"/>
      <c r="J156" s="168"/>
      <c r="K156" s="168"/>
      <c r="L156" s="168"/>
      <c r="M156" s="168"/>
      <c r="N156" s="168"/>
      <c r="O156" s="168"/>
      <c r="P156" s="167"/>
      <c r="Q156" s="167"/>
      <c r="R156" s="167"/>
      <c r="S156" s="154">
        <f t="shared" ref="S156:S219" si="32">+SUM(H156:O156)</f>
        <v>0</v>
      </c>
      <c r="T156" s="61"/>
      <c r="U156" s="154">
        <f t="shared" ref="U156:U219" si="33">+T156+S156</f>
        <v>0</v>
      </c>
      <c r="V156" s="6"/>
      <c r="W156" s="177"/>
      <c r="X156" s="6"/>
      <c r="Y156" s="6"/>
    </row>
    <row r="157" spans="3:25">
      <c r="C157" s="6" t="str">
        <f t="shared" si="30"/>
        <v>N</v>
      </c>
      <c r="D157" s="6"/>
      <c r="E157" s="44" t="str">
        <f t="shared" ref="E157:E170" si="34">+E156</f>
        <v>a) Recursos humanos afetos ao projeto</v>
      </c>
      <c r="F157" s="45">
        <f t="shared" si="31"/>
        <v>0</v>
      </c>
      <c r="G157" s="46">
        <f>+Operação!F137</f>
        <v>0</v>
      </c>
      <c r="H157" s="168"/>
      <c r="I157" s="168"/>
      <c r="J157" s="168"/>
      <c r="K157" s="168"/>
      <c r="L157" s="168"/>
      <c r="M157" s="168"/>
      <c r="N157" s="168"/>
      <c r="O157" s="168"/>
      <c r="P157" s="167"/>
      <c r="Q157" s="167"/>
      <c r="R157" s="167"/>
      <c r="S157" s="154">
        <f t="shared" si="32"/>
        <v>0</v>
      </c>
      <c r="T157" s="61"/>
      <c r="U157" s="154">
        <f t="shared" si="33"/>
        <v>0</v>
      </c>
      <c r="V157" s="6"/>
      <c r="W157" s="177"/>
      <c r="X157" s="6"/>
      <c r="Y157" s="6"/>
    </row>
    <row r="158" spans="3:25">
      <c r="C158" s="6" t="str">
        <f t="shared" si="30"/>
        <v>N</v>
      </c>
      <c r="D158" s="6"/>
      <c r="E158" s="44" t="str">
        <f t="shared" si="34"/>
        <v>a) Recursos humanos afetos ao projeto</v>
      </c>
      <c r="F158" s="45">
        <f t="shared" si="31"/>
        <v>0</v>
      </c>
      <c r="G158" s="46">
        <f>+Operação!F138</f>
        <v>0</v>
      </c>
      <c r="H158" s="168"/>
      <c r="I158" s="168"/>
      <c r="J158" s="168"/>
      <c r="K158" s="168"/>
      <c r="L158" s="168"/>
      <c r="M158" s="168"/>
      <c r="N158" s="168"/>
      <c r="O158" s="168"/>
      <c r="P158" s="167"/>
      <c r="Q158" s="167"/>
      <c r="R158" s="167"/>
      <c r="S158" s="154">
        <f t="shared" si="32"/>
        <v>0</v>
      </c>
      <c r="T158" s="61"/>
      <c r="U158" s="154">
        <f t="shared" si="33"/>
        <v>0</v>
      </c>
      <c r="V158" s="6"/>
      <c r="W158" s="177"/>
      <c r="X158" s="6"/>
      <c r="Y158" s="6"/>
    </row>
    <row r="159" spans="3:25">
      <c r="C159" s="6" t="str">
        <f t="shared" si="30"/>
        <v>N</v>
      </c>
      <c r="D159" s="6"/>
      <c r="E159" s="44" t="str">
        <f t="shared" si="34"/>
        <v>a) Recursos humanos afetos ao projeto</v>
      </c>
      <c r="F159" s="45">
        <f t="shared" si="31"/>
        <v>0</v>
      </c>
      <c r="G159" s="46">
        <f>+Operação!F139</f>
        <v>0</v>
      </c>
      <c r="H159" s="168"/>
      <c r="I159" s="168"/>
      <c r="J159" s="168"/>
      <c r="K159" s="168"/>
      <c r="L159" s="168"/>
      <c r="M159" s="168"/>
      <c r="N159" s="168"/>
      <c r="O159" s="168"/>
      <c r="P159" s="167"/>
      <c r="Q159" s="167"/>
      <c r="R159" s="167"/>
      <c r="S159" s="154">
        <f t="shared" si="32"/>
        <v>0</v>
      </c>
      <c r="T159" s="61"/>
      <c r="U159" s="154">
        <f t="shared" si="33"/>
        <v>0</v>
      </c>
      <c r="V159" s="6"/>
      <c r="W159" s="177"/>
      <c r="X159" s="6"/>
      <c r="Y159" s="6"/>
    </row>
    <row r="160" spans="3:25">
      <c r="C160" s="6" t="str">
        <f t="shared" si="30"/>
        <v>N</v>
      </c>
      <c r="D160" s="6"/>
      <c r="E160" s="44" t="str">
        <f t="shared" si="34"/>
        <v>a) Recursos humanos afetos ao projeto</v>
      </c>
      <c r="F160" s="45">
        <f t="shared" si="31"/>
        <v>0</v>
      </c>
      <c r="G160" s="46">
        <f>+Operação!F140</f>
        <v>0</v>
      </c>
      <c r="H160" s="168"/>
      <c r="I160" s="168"/>
      <c r="J160" s="168"/>
      <c r="K160" s="168"/>
      <c r="L160" s="168"/>
      <c r="M160" s="168"/>
      <c r="N160" s="168"/>
      <c r="O160" s="168"/>
      <c r="P160" s="167"/>
      <c r="Q160" s="167"/>
      <c r="R160" s="167"/>
      <c r="S160" s="154">
        <f t="shared" si="32"/>
        <v>0</v>
      </c>
      <c r="T160" s="61"/>
      <c r="U160" s="154">
        <f t="shared" si="33"/>
        <v>0</v>
      </c>
      <c r="V160" s="6"/>
      <c r="W160" s="177"/>
      <c r="X160" s="6"/>
      <c r="Y160" s="6"/>
    </row>
    <row r="161" spans="3:25">
      <c r="C161" s="6" t="str">
        <f t="shared" si="30"/>
        <v>N</v>
      </c>
      <c r="D161" s="6"/>
      <c r="E161" s="44" t="str">
        <f t="shared" si="34"/>
        <v>a) Recursos humanos afetos ao projeto</v>
      </c>
      <c r="F161" s="45">
        <f t="shared" si="31"/>
        <v>0</v>
      </c>
      <c r="G161" s="46">
        <f>+Operação!F141</f>
        <v>0</v>
      </c>
      <c r="H161" s="168"/>
      <c r="I161" s="168"/>
      <c r="J161" s="168"/>
      <c r="K161" s="168"/>
      <c r="L161" s="168"/>
      <c r="M161" s="168"/>
      <c r="N161" s="168"/>
      <c r="O161" s="168"/>
      <c r="P161" s="167"/>
      <c r="Q161" s="167"/>
      <c r="R161" s="167"/>
      <c r="S161" s="154">
        <f t="shared" si="32"/>
        <v>0</v>
      </c>
      <c r="T161" s="61"/>
      <c r="U161" s="154">
        <f t="shared" si="33"/>
        <v>0</v>
      </c>
      <c r="V161" s="6"/>
      <c r="W161" s="177"/>
      <c r="X161" s="6"/>
      <c r="Y161" s="6"/>
    </row>
    <row r="162" spans="3:25">
      <c r="C162" s="6" t="str">
        <f t="shared" si="30"/>
        <v>N</v>
      </c>
      <c r="D162" s="6"/>
      <c r="E162" s="44" t="str">
        <f t="shared" si="34"/>
        <v>a) Recursos humanos afetos ao projeto</v>
      </c>
      <c r="F162" s="45">
        <f t="shared" si="31"/>
        <v>0</v>
      </c>
      <c r="G162" s="46">
        <f>+Operação!F142</f>
        <v>0</v>
      </c>
      <c r="H162" s="168"/>
      <c r="I162" s="168"/>
      <c r="J162" s="168"/>
      <c r="K162" s="168"/>
      <c r="L162" s="168"/>
      <c r="M162" s="168"/>
      <c r="N162" s="168"/>
      <c r="O162" s="168"/>
      <c r="P162" s="167"/>
      <c r="Q162" s="167"/>
      <c r="R162" s="167"/>
      <c r="S162" s="154">
        <f t="shared" si="32"/>
        <v>0</v>
      </c>
      <c r="T162" s="61"/>
      <c r="U162" s="154">
        <f t="shared" si="33"/>
        <v>0</v>
      </c>
      <c r="V162" s="6"/>
      <c r="W162" s="177"/>
      <c r="X162" s="6"/>
      <c r="Y162" s="6"/>
    </row>
    <row r="163" spans="3:25">
      <c r="C163" s="6" t="str">
        <f t="shared" si="30"/>
        <v>N</v>
      </c>
      <c r="D163" s="6"/>
      <c r="E163" s="44" t="str">
        <f t="shared" si="34"/>
        <v>a) Recursos humanos afetos ao projeto</v>
      </c>
      <c r="F163" s="45">
        <f t="shared" si="31"/>
        <v>0</v>
      </c>
      <c r="G163" s="46">
        <f>+Operação!F143</f>
        <v>0</v>
      </c>
      <c r="H163" s="168"/>
      <c r="I163" s="168"/>
      <c r="J163" s="168"/>
      <c r="K163" s="168"/>
      <c r="L163" s="168"/>
      <c r="M163" s="168"/>
      <c r="N163" s="168"/>
      <c r="O163" s="168"/>
      <c r="P163" s="167"/>
      <c r="Q163" s="167"/>
      <c r="R163" s="167"/>
      <c r="S163" s="154">
        <f t="shared" si="32"/>
        <v>0</v>
      </c>
      <c r="T163" s="61"/>
      <c r="U163" s="154">
        <f t="shared" si="33"/>
        <v>0</v>
      </c>
      <c r="V163" s="6"/>
      <c r="W163" s="177"/>
      <c r="X163" s="6"/>
      <c r="Y163" s="6"/>
    </row>
    <row r="164" spans="3:25">
      <c r="C164" s="6" t="str">
        <f t="shared" si="30"/>
        <v>N</v>
      </c>
      <c r="D164" s="6"/>
      <c r="E164" s="44" t="str">
        <f t="shared" si="34"/>
        <v>a) Recursos humanos afetos ao projeto</v>
      </c>
      <c r="F164" s="45">
        <f t="shared" si="31"/>
        <v>0</v>
      </c>
      <c r="G164" s="46">
        <f>+Operação!F144</f>
        <v>0</v>
      </c>
      <c r="H164" s="168"/>
      <c r="I164" s="168"/>
      <c r="J164" s="168"/>
      <c r="K164" s="168"/>
      <c r="L164" s="168"/>
      <c r="M164" s="168"/>
      <c r="N164" s="168"/>
      <c r="O164" s="168"/>
      <c r="P164" s="167"/>
      <c r="Q164" s="167"/>
      <c r="R164" s="167"/>
      <c r="S164" s="154">
        <f t="shared" si="32"/>
        <v>0</v>
      </c>
      <c r="T164" s="61"/>
      <c r="U164" s="154">
        <f t="shared" si="33"/>
        <v>0</v>
      </c>
      <c r="V164" s="6"/>
      <c r="W164" s="177"/>
      <c r="X164" s="6"/>
      <c r="Y164" s="6"/>
    </row>
    <row r="165" spans="3:25">
      <c r="C165" s="6" t="str">
        <f t="shared" si="30"/>
        <v>N</v>
      </c>
      <c r="D165" s="6"/>
      <c r="E165" s="44" t="str">
        <f t="shared" si="34"/>
        <v>a) Recursos humanos afetos ao projeto</v>
      </c>
      <c r="F165" s="45">
        <f t="shared" si="31"/>
        <v>0</v>
      </c>
      <c r="G165" s="46">
        <f>+Operação!F145</f>
        <v>0</v>
      </c>
      <c r="H165" s="168"/>
      <c r="I165" s="168"/>
      <c r="J165" s="168"/>
      <c r="K165" s="168"/>
      <c r="L165" s="168"/>
      <c r="M165" s="168"/>
      <c r="N165" s="168"/>
      <c r="O165" s="168"/>
      <c r="P165" s="167"/>
      <c r="Q165" s="167"/>
      <c r="R165" s="167"/>
      <c r="S165" s="154">
        <f t="shared" si="32"/>
        <v>0</v>
      </c>
      <c r="T165" s="61"/>
      <c r="U165" s="154">
        <f t="shared" si="33"/>
        <v>0</v>
      </c>
      <c r="V165" s="6"/>
      <c r="W165" s="177"/>
      <c r="X165" s="6"/>
      <c r="Y165" s="6"/>
    </row>
    <row r="166" spans="3:25">
      <c r="C166" s="6" t="str">
        <f t="shared" si="30"/>
        <v>N</v>
      </c>
      <c r="D166" s="6"/>
      <c r="E166" s="44" t="str">
        <f t="shared" si="34"/>
        <v>a) Recursos humanos afetos ao projeto</v>
      </c>
      <c r="F166" s="45">
        <f t="shared" si="31"/>
        <v>0</v>
      </c>
      <c r="G166" s="46">
        <f>+Operação!F146</f>
        <v>0</v>
      </c>
      <c r="H166" s="168"/>
      <c r="I166" s="168"/>
      <c r="J166" s="168"/>
      <c r="K166" s="168"/>
      <c r="L166" s="168"/>
      <c r="M166" s="168"/>
      <c r="N166" s="168"/>
      <c r="O166" s="168"/>
      <c r="P166" s="167"/>
      <c r="Q166" s="167"/>
      <c r="R166" s="167"/>
      <c r="S166" s="154">
        <f t="shared" si="32"/>
        <v>0</v>
      </c>
      <c r="T166" s="61"/>
      <c r="U166" s="154">
        <f t="shared" si="33"/>
        <v>0</v>
      </c>
      <c r="V166" s="6"/>
      <c r="W166" s="177"/>
      <c r="X166" s="6"/>
      <c r="Y166" s="6"/>
    </row>
    <row r="167" spans="3:25">
      <c r="C167" s="6" t="str">
        <f t="shared" si="30"/>
        <v>N</v>
      </c>
      <c r="D167" s="6"/>
      <c r="E167" s="44" t="str">
        <f t="shared" si="34"/>
        <v>a) Recursos humanos afetos ao projeto</v>
      </c>
      <c r="F167" s="45">
        <f t="shared" si="31"/>
        <v>0</v>
      </c>
      <c r="G167" s="46">
        <f>+Operação!F147</f>
        <v>0</v>
      </c>
      <c r="H167" s="168"/>
      <c r="I167" s="168"/>
      <c r="J167" s="168"/>
      <c r="K167" s="168"/>
      <c r="L167" s="168"/>
      <c r="M167" s="168"/>
      <c r="N167" s="168"/>
      <c r="O167" s="168"/>
      <c r="P167" s="167"/>
      <c r="Q167" s="167"/>
      <c r="R167" s="167"/>
      <c r="S167" s="154">
        <f t="shared" si="32"/>
        <v>0</v>
      </c>
      <c r="T167" s="61"/>
      <c r="U167" s="154">
        <f t="shared" si="33"/>
        <v>0</v>
      </c>
      <c r="V167" s="6"/>
      <c r="W167" s="177"/>
      <c r="X167" s="6"/>
      <c r="Y167" s="6"/>
    </row>
    <row r="168" spans="3:25">
      <c r="C168" s="6" t="str">
        <f t="shared" si="30"/>
        <v>N</v>
      </c>
      <c r="D168" s="6"/>
      <c r="E168" s="44" t="str">
        <f t="shared" si="34"/>
        <v>a) Recursos humanos afetos ao projeto</v>
      </c>
      <c r="F168" s="45">
        <f t="shared" si="31"/>
        <v>0</v>
      </c>
      <c r="G168" s="46">
        <f>+Operação!F148</f>
        <v>0</v>
      </c>
      <c r="H168" s="168"/>
      <c r="I168" s="168"/>
      <c r="J168" s="168"/>
      <c r="K168" s="168"/>
      <c r="L168" s="168"/>
      <c r="M168" s="168"/>
      <c r="N168" s="168"/>
      <c r="O168" s="168"/>
      <c r="P168" s="167"/>
      <c r="Q168" s="167"/>
      <c r="R168" s="167"/>
      <c r="S168" s="154">
        <f t="shared" si="32"/>
        <v>0</v>
      </c>
      <c r="T168" s="61"/>
      <c r="U168" s="154">
        <f t="shared" si="33"/>
        <v>0</v>
      </c>
      <c r="V168" s="6"/>
      <c r="W168" s="177"/>
      <c r="X168" s="6"/>
      <c r="Y168" s="6"/>
    </row>
    <row r="169" spans="3:25">
      <c r="C169" s="6" t="str">
        <f t="shared" si="30"/>
        <v>N</v>
      </c>
      <c r="D169" s="6"/>
      <c r="E169" s="44" t="str">
        <f t="shared" si="34"/>
        <v>a) Recursos humanos afetos ao projeto</v>
      </c>
      <c r="F169" s="45">
        <f t="shared" si="31"/>
        <v>0</v>
      </c>
      <c r="G169" s="46">
        <f>+Operação!F149</f>
        <v>0</v>
      </c>
      <c r="H169" s="168"/>
      <c r="I169" s="168"/>
      <c r="J169" s="168"/>
      <c r="K169" s="168"/>
      <c r="L169" s="168"/>
      <c r="M169" s="168"/>
      <c r="N169" s="168"/>
      <c r="O169" s="168"/>
      <c r="P169" s="167"/>
      <c r="Q169" s="167"/>
      <c r="R169" s="167"/>
      <c r="S169" s="154">
        <f t="shared" si="32"/>
        <v>0</v>
      </c>
      <c r="T169" s="61"/>
      <c r="U169" s="154">
        <f t="shared" si="33"/>
        <v>0</v>
      </c>
      <c r="V169" s="6"/>
      <c r="W169" s="177"/>
      <c r="X169" s="6"/>
      <c r="Y169" s="6"/>
    </row>
    <row r="170" spans="3:25">
      <c r="C170" s="6" t="str">
        <f t="shared" si="30"/>
        <v>N</v>
      </c>
      <c r="D170" s="6"/>
      <c r="E170" s="44" t="str">
        <f t="shared" si="34"/>
        <v>a) Recursos humanos afetos ao projeto</v>
      </c>
      <c r="F170" s="45">
        <f t="shared" si="31"/>
        <v>0</v>
      </c>
      <c r="G170" s="46">
        <f>+Operação!F150</f>
        <v>0</v>
      </c>
      <c r="H170" s="168"/>
      <c r="I170" s="168"/>
      <c r="J170" s="168"/>
      <c r="K170" s="168"/>
      <c r="L170" s="168"/>
      <c r="M170" s="168"/>
      <c r="N170" s="168"/>
      <c r="O170" s="168"/>
      <c r="P170" s="167"/>
      <c r="Q170" s="167"/>
      <c r="R170" s="167"/>
      <c r="S170" s="154">
        <f t="shared" si="32"/>
        <v>0</v>
      </c>
      <c r="T170" s="61"/>
      <c r="U170" s="154">
        <f t="shared" si="33"/>
        <v>0</v>
      </c>
      <c r="V170" s="6"/>
      <c r="W170" s="177"/>
      <c r="X170" s="6"/>
      <c r="Y170" s="6"/>
    </row>
    <row r="171" spans="3:25" ht="25.5">
      <c r="C171" s="6" t="str">
        <f t="shared" si="30"/>
        <v>S</v>
      </c>
      <c r="D171" s="6"/>
      <c r="E171" s="78" t="s">
        <v>19</v>
      </c>
      <c r="F171" s="47">
        <f>+F155</f>
        <v>0</v>
      </c>
      <c r="G171" s="48">
        <f>+G155</f>
        <v>0</v>
      </c>
      <c r="H171" s="168"/>
      <c r="I171" s="168"/>
      <c r="J171" s="168"/>
      <c r="K171" s="168"/>
      <c r="L171" s="168"/>
      <c r="M171" s="168"/>
      <c r="N171" s="168"/>
      <c r="O171" s="168"/>
      <c r="P171" s="167"/>
      <c r="Q171" s="167"/>
      <c r="R171" s="167"/>
      <c r="S171" s="154">
        <f t="shared" si="32"/>
        <v>0</v>
      </c>
      <c r="T171" s="61"/>
      <c r="U171" s="154">
        <f t="shared" si="33"/>
        <v>0</v>
      </c>
      <c r="V171" s="6"/>
      <c r="W171" s="177"/>
      <c r="X171" s="6"/>
      <c r="Y171" s="6"/>
    </row>
    <row r="172" spans="3:25">
      <c r="C172" s="6" t="str">
        <f t="shared" si="30"/>
        <v>N</v>
      </c>
      <c r="D172" s="6"/>
      <c r="E172" s="44" t="s">
        <v>19</v>
      </c>
      <c r="F172" s="47">
        <f t="shared" ref="F172:G172" si="35">+F156</f>
        <v>0</v>
      </c>
      <c r="G172" s="48">
        <f t="shared" si="35"/>
        <v>0</v>
      </c>
      <c r="H172" s="168"/>
      <c r="I172" s="168"/>
      <c r="J172" s="168"/>
      <c r="K172" s="168"/>
      <c r="L172" s="168"/>
      <c r="M172" s="168"/>
      <c r="N172" s="168"/>
      <c r="O172" s="168"/>
      <c r="P172" s="167"/>
      <c r="Q172" s="167"/>
      <c r="R172" s="167"/>
      <c r="S172" s="154">
        <f t="shared" si="32"/>
        <v>0</v>
      </c>
      <c r="T172" s="61"/>
      <c r="U172" s="154">
        <f t="shared" si="33"/>
        <v>0</v>
      </c>
      <c r="V172" s="6"/>
      <c r="W172" s="177"/>
      <c r="X172" s="6"/>
      <c r="Y172" s="6"/>
    </row>
    <row r="173" spans="3:25">
      <c r="C173" s="6" t="str">
        <f t="shared" si="30"/>
        <v>N</v>
      </c>
      <c r="D173" s="6"/>
      <c r="E173" s="44" t="str">
        <f t="shared" ref="E173:E186" si="36">+E172</f>
        <v>b) Aquisição de instrumentos e equipamento científico e técnico</v>
      </c>
      <c r="F173" s="47">
        <f t="shared" ref="F173:G173" si="37">+F157</f>
        <v>0</v>
      </c>
      <c r="G173" s="48">
        <f t="shared" si="37"/>
        <v>0</v>
      </c>
      <c r="H173" s="168"/>
      <c r="I173" s="168"/>
      <c r="J173" s="168"/>
      <c r="K173" s="168"/>
      <c r="L173" s="168"/>
      <c r="M173" s="168"/>
      <c r="N173" s="168"/>
      <c r="O173" s="168"/>
      <c r="P173" s="167"/>
      <c r="Q173" s="167"/>
      <c r="R173" s="167"/>
      <c r="S173" s="154">
        <f t="shared" si="32"/>
        <v>0</v>
      </c>
      <c r="T173" s="61"/>
      <c r="U173" s="154">
        <f t="shared" si="33"/>
        <v>0</v>
      </c>
      <c r="V173" s="6"/>
      <c r="W173" s="177"/>
      <c r="X173" s="6"/>
      <c r="Y173" s="6"/>
    </row>
    <row r="174" spans="3:25">
      <c r="C174" s="6" t="str">
        <f t="shared" si="30"/>
        <v>N</v>
      </c>
      <c r="D174" s="6"/>
      <c r="E174" s="44" t="str">
        <f t="shared" si="36"/>
        <v>b) Aquisição de instrumentos e equipamento científico e técnico</v>
      </c>
      <c r="F174" s="47">
        <f t="shared" ref="F174:G174" si="38">+F158</f>
        <v>0</v>
      </c>
      <c r="G174" s="48">
        <f t="shared" si="38"/>
        <v>0</v>
      </c>
      <c r="H174" s="168"/>
      <c r="I174" s="168"/>
      <c r="J174" s="168"/>
      <c r="K174" s="168"/>
      <c r="L174" s="168"/>
      <c r="M174" s="168"/>
      <c r="N174" s="168"/>
      <c r="O174" s="168"/>
      <c r="P174" s="167"/>
      <c r="Q174" s="167"/>
      <c r="R174" s="167"/>
      <c r="S174" s="154">
        <f t="shared" si="32"/>
        <v>0</v>
      </c>
      <c r="T174" s="61"/>
      <c r="U174" s="154">
        <f t="shared" si="33"/>
        <v>0</v>
      </c>
      <c r="V174" s="6"/>
      <c r="W174" s="177"/>
      <c r="X174" s="6"/>
      <c r="Y174" s="6"/>
    </row>
    <row r="175" spans="3:25">
      <c r="C175" s="6" t="str">
        <f t="shared" si="30"/>
        <v>N</v>
      </c>
      <c r="D175" s="6"/>
      <c r="E175" s="44" t="str">
        <f t="shared" si="36"/>
        <v>b) Aquisição de instrumentos e equipamento científico e técnico</v>
      </c>
      <c r="F175" s="47">
        <f t="shared" ref="F175:G175" si="39">+F159</f>
        <v>0</v>
      </c>
      <c r="G175" s="48">
        <f t="shared" si="39"/>
        <v>0</v>
      </c>
      <c r="H175" s="168"/>
      <c r="I175" s="168"/>
      <c r="J175" s="168"/>
      <c r="K175" s="168"/>
      <c r="L175" s="168"/>
      <c r="M175" s="168"/>
      <c r="N175" s="168"/>
      <c r="O175" s="168"/>
      <c r="P175" s="167"/>
      <c r="Q175" s="167"/>
      <c r="R175" s="167"/>
      <c r="S175" s="154">
        <f t="shared" si="32"/>
        <v>0</v>
      </c>
      <c r="T175" s="61"/>
      <c r="U175" s="154">
        <f t="shared" si="33"/>
        <v>0</v>
      </c>
      <c r="V175" s="6"/>
      <c r="W175" s="177"/>
      <c r="X175" s="6"/>
      <c r="Y175" s="6"/>
    </row>
    <row r="176" spans="3:25">
      <c r="C176" s="6" t="str">
        <f t="shared" si="30"/>
        <v>N</v>
      </c>
      <c r="D176" s="6"/>
      <c r="E176" s="44" t="str">
        <f t="shared" si="36"/>
        <v>b) Aquisição de instrumentos e equipamento científico e técnico</v>
      </c>
      <c r="F176" s="47">
        <f t="shared" ref="F176:G176" si="40">+F160</f>
        <v>0</v>
      </c>
      <c r="G176" s="48">
        <f t="shared" si="40"/>
        <v>0</v>
      </c>
      <c r="H176" s="168"/>
      <c r="I176" s="168"/>
      <c r="J176" s="168"/>
      <c r="K176" s="168"/>
      <c r="L176" s="168"/>
      <c r="M176" s="168"/>
      <c r="N176" s="168"/>
      <c r="O176" s="168"/>
      <c r="P176" s="167"/>
      <c r="Q176" s="167"/>
      <c r="R176" s="167"/>
      <c r="S176" s="154">
        <f t="shared" si="32"/>
        <v>0</v>
      </c>
      <c r="T176" s="61"/>
      <c r="U176" s="154">
        <f t="shared" si="33"/>
        <v>0</v>
      </c>
      <c r="V176" s="6"/>
      <c r="W176" s="177"/>
      <c r="X176" s="6"/>
      <c r="Y176" s="6"/>
    </row>
    <row r="177" spans="3:25">
      <c r="C177" s="6" t="str">
        <f t="shared" si="30"/>
        <v>N</v>
      </c>
      <c r="D177" s="6"/>
      <c r="E177" s="44" t="str">
        <f t="shared" si="36"/>
        <v>b) Aquisição de instrumentos e equipamento científico e técnico</v>
      </c>
      <c r="F177" s="47">
        <f t="shared" ref="F177:G177" si="41">+F161</f>
        <v>0</v>
      </c>
      <c r="G177" s="48">
        <f t="shared" si="41"/>
        <v>0</v>
      </c>
      <c r="H177" s="168"/>
      <c r="I177" s="168"/>
      <c r="J177" s="168"/>
      <c r="K177" s="168"/>
      <c r="L177" s="168"/>
      <c r="M177" s="168"/>
      <c r="N177" s="168"/>
      <c r="O177" s="168"/>
      <c r="P177" s="167"/>
      <c r="Q177" s="167"/>
      <c r="R177" s="167"/>
      <c r="S177" s="154">
        <f t="shared" si="32"/>
        <v>0</v>
      </c>
      <c r="T177" s="61"/>
      <c r="U177" s="154">
        <f t="shared" si="33"/>
        <v>0</v>
      </c>
      <c r="V177" s="6"/>
      <c r="W177" s="177"/>
      <c r="X177" s="6"/>
      <c r="Y177" s="6"/>
    </row>
    <row r="178" spans="3:25">
      <c r="C178" s="6" t="str">
        <f t="shared" si="30"/>
        <v>N</v>
      </c>
      <c r="D178" s="6"/>
      <c r="E178" s="44" t="str">
        <f t="shared" si="36"/>
        <v>b) Aquisição de instrumentos e equipamento científico e técnico</v>
      </c>
      <c r="F178" s="47">
        <f t="shared" ref="F178:G178" si="42">+F162</f>
        <v>0</v>
      </c>
      <c r="G178" s="48">
        <f t="shared" si="42"/>
        <v>0</v>
      </c>
      <c r="H178" s="168"/>
      <c r="I178" s="168"/>
      <c r="J178" s="168"/>
      <c r="K178" s="168"/>
      <c r="L178" s="168"/>
      <c r="M178" s="168"/>
      <c r="N178" s="168"/>
      <c r="O178" s="168"/>
      <c r="P178" s="167"/>
      <c r="Q178" s="167"/>
      <c r="R178" s="167"/>
      <c r="S178" s="154">
        <f t="shared" si="32"/>
        <v>0</v>
      </c>
      <c r="T178" s="61"/>
      <c r="U178" s="154">
        <f t="shared" si="33"/>
        <v>0</v>
      </c>
      <c r="V178" s="6"/>
      <c r="W178" s="177"/>
      <c r="X178" s="6"/>
      <c r="Y178" s="6"/>
    </row>
    <row r="179" spans="3:25">
      <c r="C179" s="6" t="str">
        <f t="shared" si="30"/>
        <v>N</v>
      </c>
      <c r="D179" s="6"/>
      <c r="E179" s="44" t="str">
        <f t="shared" si="36"/>
        <v>b) Aquisição de instrumentos e equipamento científico e técnico</v>
      </c>
      <c r="F179" s="47">
        <f t="shared" ref="F179:G179" si="43">+F163</f>
        <v>0</v>
      </c>
      <c r="G179" s="48">
        <f t="shared" si="43"/>
        <v>0</v>
      </c>
      <c r="H179" s="168"/>
      <c r="I179" s="168"/>
      <c r="J179" s="168"/>
      <c r="K179" s="168"/>
      <c r="L179" s="168"/>
      <c r="M179" s="168"/>
      <c r="N179" s="168"/>
      <c r="O179" s="168"/>
      <c r="P179" s="167"/>
      <c r="Q179" s="167"/>
      <c r="R179" s="167"/>
      <c r="S179" s="154">
        <f t="shared" si="32"/>
        <v>0</v>
      </c>
      <c r="T179" s="61"/>
      <c r="U179" s="154">
        <f t="shared" si="33"/>
        <v>0</v>
      </c>
      <c r="V179" s="6"/>
      <c r="W179" s="177"/>
      <c r="X179" s="6"/>
      <c r="Y179" s="6"/>
    </row>
    <row r="180" spans="3:25">
      <c r="C180" s="6" t="str">
        <f t="shared" si="30"/>
        <v>N</v>
      </c>
      <c r="D180" s="6"/>
      <c r="E180" s="44" t="str">
        <f t="shared" si="36"/>
        <v>b) Aquisição de instrumentos e equipamento científico e técnico</v>
      </c>
      <c r="F180" s="47">
        <f t="shared" ref="F180:G180" si="44">+F164</f>
        <v>0</v>
      </c>
      <c r="G180" s="48">
        <f t="shared" si="44"/>
        <v>0</v>
      </c>
      <c r="H180" s="168"/>
      <c r="I180" s="168"/>
      <c r="J180" s="168"/>
      <c r="K180" s="168"/>
      <c r="L180" s="168"/>
      <c r="M180" s="168"/>
      <c r="N180" s="168"/>
      <c r="O180" s="168"/>
      <c r="P180" s="167"/>
      <c r="Q180" s="167"/>
      <c r="R180" s="167"/>
      <c r="S180" s="154">
        <f t="shared" si="32"/>
        <v>0</v>
      </c>
      <c r="T180" s="61"/>
      <c r="U180" s="154">
        <f t="shared" si="33"/>
        <v>0</v>
      </c>
      <c r="V180" s="6"/>
      <c r="W180" s="177"/>
      <c r="X180" s="6"/>
      <c r="Y180" s="6"/>
    </row>
    <row r="181" spans="3:25">
      <c r="C181" s="6" t="str">
        <f t="shared" si="30"/>
        <v>N</v>
      </c>
      <c r="D181" s="6"/>
      <c r="E181" s="44" t="str">
        <f t="shared" si="36"/>
        <v>b) Aquisição de instrumentos e equipamento científico e técnico</v>
      </c>
      <c r="F181" s="47">
        <f t="shared" ref="F181:G181" si="45">+F165</f>
        <v>0</v>
      </c>
      <c r="G181" s="48">
        <f t="shared" si="45"/>
        <v>0</v>
      </c>
      <c r="H181" s="168"/>
      <c r="I181" s="168"/>
      <c r="J181" s="168"/>
      <c r="K181" s="168"/>
      <c r="L181" s="168"/>
      <c r="M181" s="168"/>
      <c r="N181" s="168"/>
      <c r="O181" s="168"/>
      <c r="P181" s="167"/>
      <c r="Q181" s="167"/>
      <c r="R181" s="167"/>
      <c r="S181" s="154">
        <f t="shared" si="32"/>
        <v>0</v>
      </c>
      <c r="T181" s="61"/>
      <c r="U181" s="154">
        <f t="shared" si="33"/>
        <v>0</v>
      </c>
      <c r="V181" s="6"/>
      <c r="W181" s="177"/>
      <c r="X181" s="6"/>
      <c r="Y181" s="6"/>
    </row>
    <row r="182" spans="3:25">
      <c r="C182" s="6" t="str">
        <f t="shared" si="30"/>
        <v>N</v>
      </c>
      <c r="D182" s="6"/>
      <c r="E182" s="44" t="str">
        <f t="shared" si="36"/>
        <v>b) Aquisição de instrumentos e equipamento científico e técnico</v>
      </c>
      <c r="F182" s="47">
        <f t="shared" ref="F182:G182" si="46">+F166</f>
        <v>0</v>
      </c>
      <c r="G182" s="48">
        <f t="shared" si="46"/>
        <v>0</v>
      </c>
      <c r="H182" s="168"/>
      <c r="I182" s="168"/>
      <c r="J182" s="168"/>
      <c r="K182" s="168"/>
      <c r="L182" s="168"/>
      <c r="M182" s="168"/>
      <c r="N182" s="168"/>
      <c r="O182" s="168"/>
      <c r="P182" s="167"/>
      <c r="Q182" s="167"/>
      <c r="R182" s="167"/>
      <c r="S182" s="154">
        <f t="shared" si="32"/>
        <v>0</v>
      </c>
      <c r="T182" s="61"/>
      <c r="U182" s="154">
        <f t="shared" si="33"/>
        <v>0</v>
      </c>
      <c r="V182" s="6"/>
      <c r="W182" s="177"/>
      <c r="X182" s="6"/>
      <c r="Y182" s="6"/>
    </row>
    <row r="183" spans="3:25">
      <c r="C183" s="6" t="str">
        <f t="shared" si="30"/>
        <v>N</v>
      </c>
      <c r="D183" s="6"/>
      <c r="E183" s="44" t="str">
        <f t="shared" si="36"/>
        <v>b) Aquisição de instrumentos e equipamento científico e técnico</v>
      </c>
      <c r="F183" s="47">
        <f t="shared" ref="F183:G183" si="47">+F167</f>
        <v>0</v>
      </c>
      <c r="G183" s="48">
        <f t="shared" si="47"/>
        <v>0</v>
      </c>
      <c r="H183" s="168"/>
      <c r="I183" s="168"/>
      <c r="J183" s="168"/>
      <c r="K183" s="168"/>
      <c r="L183" s="168"/>
      <c r="M183" s="168"/>
      <c r="N183" s="168"/>
      <c r="O183" s="168"/>
      <c r="P183" s="167"/>
      <c r="Q183" s="167"/>
      <c r="R183" s="167"/>
      <c r="S183" s="154">
        <f t="shared" si="32"/>
        <v>0</v>
      </c>
      <c r="T183" s="61"/>
      <c r="U183" s="154">
        <f t="shared" si="33"/>
        <v>0</v>
      </c>
      <c r="V183" s="6"/>
      <c r="W183" s="177"/>
      <c r="X183" s="6"/>
      <c r="Y183" s="6"/>
    </row>
    <row r="184" spans="3:25">
      <c r="C184" s="6" t="str">
        <f t="shared" si="30"/>
        <v>N</v>
      </c>
      <c r="D184" s="6"/>
      <c r="E184" s="44" t="str">
        <f t="shared" si="36"/>
        <v>b) Aquisição de instrumentos e equipamento científico e técnico</v>
      </c>
      <c r="F184" s="47">
        <f t="shared" ref="F184:G184" si="48">+F168</f>
        <v>0</v>
      </c>
      <c r="G184" s="48">
        <f t="shared" si="48"/>
        <v>0</v>
      </c>
      <c r="H184" s="168"/>
      <c r="I184" s="168"/>
      <c r="J184" s="168"/>
      <c r="K184" s="168"/>
      <c r="L184" s="168"/>
      <c r="M184" s="168"/>
      <c r="N184" s="168"/>
      <c r="O184" s="168"/>
      <c r="P184" s="167"/>
      <c r="Q184" s="167"/>
      <c r="R184" s="167"/>
      <c r="S184" s="154">
        <f t="shared" si="32"/>
        <v>0</v>
      </c>
      <c r="T184" s="61"/>
      <c r="U184" s="154">
        <f t="shared" si="33"/>
        <v>0</v>
      </c>
      <c r="V184" s="6"/>
      <c r="W184" s="177"/>
      <c r="X184" s="6"/>
      <c r="Y184" s="6"/>
    </row>
    <row r="185" spans="3:25">
      <c r="C185" s="6" t="str">
        <f t="shared" si="30"/>
        <v>N</v>
      </c>
      <c r="D185" s="6"/>
      <c r="E185" s="44" t="str">
        <f t="shared" si="36"/>
        <v>b) Aquisição de instrumentos e equipamento científico e técnico</v>
      </c>
      <c r="F185" s="47">
        <f t="shared" ref="F185:G185" si="49">+F169</f>
        <v>0</v>
      </c>
      <c r="G185" s="48">
        <f t="shared" si="49"/>
        <v>0</v>
      </c>
      <c r="H185" s="168"/>
      <c r="I185" s="168"/>
      <c r="J185" s="168"/>
      <c r="K185" s="168"/>
      <c r="L185" s="168"/>
      <c r="M185" s="168"/>
      <c r="N185" s="168"/>
      <c r="O185" s="168"/>
      <c r="P185" s="167"/>
      <c r="Q185" s="167"/>
      <c r="R185" s="167"/>
      <c r="S185" s="154">
        <f t="shared" si="32"/>
        <v>0</v>
      </c>
      <c r="T185" s="61"/>
      <c r="U185" s="154">
        <f t="shared" si="33"/>
        <v>0</v>
      </c>
      <c r="V185" s="6"/>
      <c r="W185" s="177"/>
      <c r="X185" s="6"/>
      <c r="Y185" s="6"/>
    </row>
    <row r="186" spans="3:25">
      <c r="C186" s="6" t="str">
        <f t="shared" si="30"/>
        <v>N</v>
      </c>
      <c r="D186" s="6"/>
      <c r="E186" s="44" t="str">
        <f t="shared" si="36"/>
        <v>b) Aquisição de instrumentos e equipamento científico e técnico</v>
      </c>
      <c r="F186" s="47">
        <f t="shared" ref="F186:G186" si="50">+F170</f>
        <v>0</v>
      </c>
      <c r="G186" s="48">
        <f t="shared" si="50"/>
        <v>0</v>
      </c>
      <c r="H186" s="168"/>
      <c r="I186" s="168"/>
      <c r="J186" s="168"/>
      <c r="K186" s="168"/>
      <c r="L186" s="168"/>
      <c r="M186" s="168"/>
      <c r="N186" s="168"/>
      <c r="O186" s="168"/>
      <c r="P186" s="167"/>
      <c r="Q186" s="167"/>
      <c r="R186" s="167"/>
      <c r="S186" s="154">
        <f t="shared" si="32"/>
        <v>0</v>
      </c>
      <c r="T186" s="61"/>
      <c r="U186" s="154">
        <f t="shared" si="33"/>
        <v>0</v>
      </c>
      <c r="V186" s="6"/>
      <c r="W186" s="177"/>
      <c r="X186" s="6"/>
      <c r="Y186" s="6"/>
    </row>
    <row r="187" spans="3:25" ht="25.5">
      <c r="C187" s="6" t="str">
        <f t="shared" si="30"/>
        <v>S</v>
      </c>
      <c r="D187" s="6"/>
      <c r="E187" s="78" t="s">
        <v>20</v>
      </c>
      <c r="F187" s="47">
        <f t="shared" ref="F187:G187" si="51">+F171</f>
        <v>0</v>
      </c>
      <c r="G187" s="48">
        <f t="shared" si="51"/>
        <v>0</v>
      </c>
      <c r="H187" s="168"/>
      <c r="I187" s="168"/>
      <c r="J187" s="168"/>
      <c r="K187" s="168"/>
      <c r="L187" s="168"/>
      <c r="M187" s="168"/>
      <c r="N187" s="168"/>
      <c r="O187" s="168"/>
      <c r="P187" s="167"/>
      <c r="Q187" s="167"/>
      <c r="R187" s="167"/>
      <c r="S187" s="154">
        <f t="shared" si="32"/>
        <v>0</v>
      </c>
      <c r="T187" s="61"/>
      <c r="U187" s="154">
        <f t="shared" si="33"/>
        <v>0</v>
      </c>
      <c r="V187" s="6"/>
      <c r="W187" s="177"/>
      <c r="X187" s="6"/>
      <c r="Y187" s="6"/>
    </row>
    <row r="188" spans="3:25">
      <c r="C188" s="6" t="str">
        <f t="shared" si="30"/>
        <v>N</v>
      </c>
      <c r="D188" s="6"/>
      <c r="E188" s="44" t="s">
        <v>20</v>
      </c>
      <c r="F188" s="47">
        <f t="shared" ref="F188:G188" si="52">+F172</f>
        <v>0</v>
      </c>
      <c r="G188" s="48">
        <f t="shared" si="52"/>
        <v>0</v>
      </c>
      <c r="H188" s="168"/>
      <c r="I188" s="168"/>
      <c r="J188" s="168"/>
      <c r="K188" s="168"/>
      <c r="L188" s="168"/>
      <c r="M188" s="168"/>
      <c r="N188" s="168"/>
      <c r="O188" s="168"/>
      <c r="P188" s="167"/>
      <c r="Q188" s="167"/>
      <c r="R188" s="167"/>
      <c r="S188" s="154">
        <f t="shared" si="32"/>
        <v>0</v>
      </c>
      <c r="T188" s="61"/>
      <c r="U188" s="154">
        <f t="shared" si="33"/>
        <v>0</v>
      </c>
      <c r="V188" s="6"/>
      <c r="W188" s="177"/>
      <c r="X188" s="6"/>
      <c r="Y188" s="6"/>
    </row>
    <row r="189" spans="3:25">
      <c r="C189" s="6" t="str">
        <f t="shared" si="30"/>
        <v>N</v>
      </c>
      <c r="D189" s="6"/>
      <c r="E189" s="44" t="str">
        <f t="shared" ref="E189:E202" si="53">+E188</f>
        <v>c) Amortização de instrumentos e equipamento científico e técnico</v>
      </c>
      <c r="F189" s="47">
        <f t="shared" ref="F189:G189" si="54">+F173</f>
        <v>0</v>
      </c>
      <c r="G189" s="48">
        <f t="shared" si="54"/>
        <v>0</v>
      </c>
      <c r="H189" s="168"/>
      <c r="I189" s="168"/>
      <c r="J189" s="168"/>
      <c r="K189" s="168"/>
      <c r="L189" s="168"/>
      <c r="M189" s="168"/>
      <c r="N189" s="168"/>
      <c r="O189" s="168"/>
      <c r="P189" s="167"/>
      <c r="Q189" s="167"/>
      <c r="R189" s="167"/>
      <c r="S189" s="154">
        <f t="shared" si="32"/>
        <v>0</v>
      </c>
      <c r="T189" s="61"/>
      <c r="U189" s="154">
        <f t="shared" si="33"/>
        <v>0</v>
      </c>
      <c r="V189" s="6"/>
      <c r="W189" s="177"/>
      <c r="X189" s="6"/>
      <c r="Y189" s="6"/>
    </row>
    <row r="190" spans="3:25">
      <c r="C190" s="6" t="str">
        <f t="shared" si="30"/>
        <v>N</v>
      </c>
      <c r="D190" s="6"/>
      <c r="E190" s="44" t="str">
        <f t="shared" si="53"/>
        <v>c) Amortização de instrumentos e equipamento científico e técnico</v>
      </c>
      <c r="F190" s="47">
        <f t="shared" ref="F190:G190" si="55">+F174</f>
        <v>0</v>
      </c>
      <c r="G190" s="48">
        <f t="shared" si="55"/>
        <v>0</v>
      </c>
      <c r="H190" s="168"/>
      <c r="I190" s="168"/>
      <c r="J190" s="168"/>
      <c r="K190" s="168"/>
      <c r="L190" s="168"/>
      <c r="M190" s="168"/>
      <c r="N190" s="168"/>
      <c r="O190" s="168"/>
      <c r="P190" s="167"/>
      <c r="Q190" s="167"/>
      <c r="R190" s="167"/>
      <c r="S190" s="154">
        <f t="shared" si="32"/>
        <v>0</v>
      </c>
      <c r="T190" s="61"/>
      <c r="U190" s="154">
        <f t="shared" si="33"/>
        <v>0</v>
      </c>
      <c r="V190" s="6"/>
      <c r="W190" s="177"/>
      <c r="X190" s="6"/>
      <c r="Y190" s="6"/>
    </row>
    <row r="191" spans="3:25">
      <c r="C191" s="6" t="str">
        <f t="shared" si="30"/>
        <v>N</v>
      </c>
      <c r="D191" s="6"/>
      <c r="E191" s="44" t="str">
        <f t="shared" si="53"/>
        <v>c) Amortização de instrumentos e equipamento científico e técnico</v>
      </c>
      <c r="F191" s="47">
        <f t="shared" ref="F191:G191" si="56">+F175</f>
        <v>0</v>
      </c>
      <c r="G191" s="48">
        <f t="shared" si="56"/>
        <v>0</v>
      </c>
      <c r="H191" s="168"/>
      <c r="I191" s="168"/>
      <c r="J191" s="168"/>
      <c r="K191" s="168"/>
      <c r="L191" s="168"/>
      <c r="M191" s="168"/>
      <c r="N191" s="168"/>
      <c r="O191" s="168"/>
      <c r="P191" s="167"/>
      <c r="Q191" s="167"/>
      <c r="R191" s="167"/>
      <c r="S191" s="154">
        <f t="shared" si="32"/>
        <v>0</v>
      </c>
      <c r="T191" s="61"/>
      <c r="U191" s="154">
        <f t="shared" si="33"/>
        <v>0</v>
      </c>
      <c r="V191" s="6"/>
      <c r="W191" s="177"/>
      <c r="X191" s="6"/>
      <c r="Y191" s="6"/>
    </row>
    <row r="192" spans="3:25">
      <c r="C192" s="6" t="str">
        <f t="shared" si="30"/>
        <v>N</v>
      </c>
      <c r="D192" s="6"/>
      <c r="E192" s="44" t="str">
        <f t="shared" si="53"/>
        <v>c) Amortização de instrumentos e equipamento científico e técnico</v>
      </c>
      <c r="F192" s="47">
        <f t="shared" ref="F192:G192" si="57">+F176</f>
        <v>0</v>
      </c>
      <c r="G192" s="48">
        <f t="shared" si="57"/>
        <v>0</v>
      </c>
      <c r="H192" s="168"/>
      <c r="I192" s="168"/>
      <c r="J192" s="168"/>
      <c r="K192" s="168"/>
      <c r="L192" s="168"/>
      <c r="M192" s="168"/>
      <c r="N192" s="168"/>
      <c r="O192" s="168"/>
      <c r="P192" s="167"/>
      <c r="Q192" s="167"/>
      <c r="R192" s="167"/>
      <c r="S192" s="154">
        <f t="shared" si="32"/>
        <v>0</v>
      </c>
      <c r="T192" s="61"/>
      <c r="U192" s="154">
        <f t="shared" si="33"/>
        <v>0</v>
      </c>
      <c r="V192" s="6"/>
      <c r="W192" s="177"/>
      <c r="X192" s="6"/>
      <c r="Y192" s="6"/>
    </row>
    <row r="193" spans="3:25">
      <c r="C193" s="6" t="str">
        <f t="shared" si="30"/>
        <v>N</v>
      </c>
      <c r="D193" s="6"/>
      <c r="E193" s="44" t="str">
        <f t="shared" si="53"/>
        <v>c) Amortização de instrumentos e equipamento científico e técnico</v>
      </c>
      <c r="F193" s="47">
        <f t="shared" ref="F193:G193" si="58">+F177</f>
        <v>0</v>
      </c>
      <c r="G193" s="48">
        <f t="shared" si="58"/>
        <v>0</v>
      </c>
      <c r="H193" s="168"/>
      <c r="I193" s="168"/>
      <c r="J193" s="168"/>
      <c r="K193" s="168"/>
      <c r="L193" s="168"/>
      <c r="M193" s="168"/>
      <c r="N193" s="168"/>
      <c r="O193" s="168"/>
      <c r="P193" s="167"/>
      <c r="Q193" s="167"/>
      <c r="R193" s="167"/>
      <c r="S193" s="154">
        <f t="shared" si="32"/>
        <v>0</v>
      </c>
      <c r="T193" s="61"/>
      <c r="U193" s="154">
        <f t="shared" si="33"/>
        <v>0</v>
      </c>
      <c r="V193" s="6"/>
      <c r="W193" s="177"/>
      <c r="X193" s="6"/>
      <c r="Y193" s="6"/>
    </row>
    <row r="194" spans="3:25">
      <c r="C194" s="6" t="str">
        <f t="shared" si="30"/>
        <v>N</v>
      </c>
      <c r="D194" s="6"/>
      <c r="E194" s="44" t="str">
        <f t="shared" si="53"/>
        <v>c) Amortização de instrumentos e equipamento científico e técnico</v>
      </c>
      <c r="F194" s="47">
        <f t="shared" ref="F194:G194" si="59">+F178</f>
        <v>0</v>
      </c>
      <c r="G194" s="48">
        <f t="shared" si="59"/>
        <v>0</v>
      </c>
      <c r="H194" s="168"/>
      <c r="I194" s="168"/>
      <c r="J194" s="168"/>
      <c r="K194" s="168"/>
      <c r="L194" s="168"/>
      <c r="M194" s="168"/>
      <c r="N194" s="168"/>
      <c r="O194" s="168"/>
      <c r="P194" s="167"/>
      <c r="Q194" s="167"/>
      <c r="R194" s="167"/>
      <c r="S194" s="154">
        <f t="shared" si="32"/>
        <v>0</v>
      </c>
      <c r="T194" s="61"/>
      <c r="U194" s="154">
        <f t="shared" si="33"/>
        <v>0</v>
      </c>
      <c r="V194" s="6"/>
      <c r="W194" s="177"/>
      <c r="X194" s="6"/>
      <c r="Y194" s="6"/>
    </row>
    <row r="195" spans="3:25">
      <c r="C195" s="6" t="str">
        <f t="shared" si="30"/>
        <v>N</v>
      </c>
      <c r="D195" s="6"/>
      <c r="E195" s="44" t="str">
        <f t="shared" si="53"/>
        <v>c) Amortização de instrumentos e equipamento científico e técnico</v>
      </c>
      <c r="F195" s="47">
        <f t="shared" ref="F195:G195" si="60">+F179</f>
        <v>0</v>
      </c>
      <c r="G195" s="48">
        <f t="shared" si="60"/>
        <v>0</v>
      </c>
      <c r="H195" s="168"/>
      <c r="I195" s="168"/>
      <c r="J195" s="168"/>
      <c r="K195" s="168"/>
      <c r="L195" s="168"/>
      <c r="M195" s="168"/>
      <c r="N195" s="168"/>
      <c r="O195" s="168"/>
      <c r="P195" s="167"/>
      <c r="Q195" s="167"/>
      <c r="R195" s="167"/>
      <c r="S195" s="154">
        <f t="shared" si="32"/>
        <v>0</v>
      </c>
      <c r="T195" s="61"/>
      <c r="U195" s="154">
        <f t="shared" si="33"/>
        <v>0</v>
      </c>
      <c r="V195" s="6"/>
      <c r="W195" s="177"/>
      <c r="X195" s="6"/>
      <c r="Y195" s="6"/>
    </row>
    <row r="196" spans="3:25">
      <c r="C196" s="6" t="str">
        <f t="shared" si="30"/>
        <v>N</v>
      </c>
      <c r="D196" s="6"/>
      <c r="E196" s="44" t="str">
        <f t="shared" si="53"/>
        <v>c) Amortização de instrumentos e equipamento científico e técnico</v>
      </c>
      <c r="F196" s="47">
        <f t="shared" ref="F196:G196" si="61">+F180</f>
        <v>0</v>
      </c>
      <c r="G196" s="48">
        <f t="shared" si="61"/>
        <v>0</v>
      </c>
      <c r="H196" s="168"/>
      <c r="I196" s="168"/>
      <c r="J196" s="168"/>
      <c r="K196" s="168"/>
      <c r="L196" s="168"/>
      <c r="M196" s="168"/>
      <c r="N196" s="168"/>
      <c r="O196" s="168"/>
      <c r="P196" s="167"/>
      <c r="Q196" s="167"/>
      <c r="R196" s="167"/>
      <c r="S196" s="154">
        <f t="shared" si="32"/>
        <v>0</v>
      </c>
      <c r="T196" s="61"/>
      <c r="U196" s="154">
        <f t="shared" si="33"/>
        <v>0</v>
      </c>
      <c r="V196" s="6"/>
      <c r="W196" s="177"/>
      <c r="X196" s="6"/>
      <c r="Y196" s="6"/>
    </row>
    <row r="197" spans="3:25">
      <c r="C197" s="6" t="str">
        <f t="shared" si="30"/>
        <v>N</v>
      </c>
      <c r="D197" s="6"/>
      <c r="E197" s="44" t="str">
        <f t="shared" si="53"/>
        <v>c) Amortização de instrumentos e equipamento científico e técnico</v>
      </c>
      <c r="F197" s="47">
        <f t="shared" ref="F197:G197" si="62">+F181</f>
        <v>0</v>
      </c>
      <c r="G197" s="48">
        <f t="shared" si="62"/>
        <v>0</v>
      </c>
      <c r="H197" s="168"/>
      <c r="I197" s="168"/>
      <c r="J197" s="168"/>
      <c r="K197" s="168"/>
      <c r="L197" s="168"/>
      <c r="M197" s="168"/>
      <c r="N197" s="168"/>
      <c r="O197" s="168"/>
      <c r="P197" s="167"/>
      <c r="Q197" s="167"/>
      <c r="R197" s="167"/>
      <c r="S197" s="154">
        <f t="shared" si="32"/>
        <v>0</v>
      </c>
      <c r="T197" s="61"/>
      <c r="U197" s="154">
        <f t="shared" si="33"/>
        <v>0</v>
      </c>
      <c r="V197" s="6"/>
      <c r="W197" s="177"/>
      <c r="X197" s="6"/>
      <c r="Y197" s="6"/>
    </row>
    <row r="198" spans="3:25">
      <c r="C198" s="6" t="str">
        <f t="shared" si="30"/>
        <v>N</v>
      </c>
      <c r="D198" s="6"/>
      <c r="E198" s="44" t="str">
        <f t="shared" si="53"/>
        <v>c) Amortização de instrumentos e equipamento científico e técnico</v>
      </c>
      <c r="F198" s="47">
        <f t="shared" ref="F198:G198" si="63">+F182</f>
        <v>0</v>
      </c>
      <c r="G198" s="48">
        <f t="shared" si="63"/>
        <v>0</v>
      </c>
      <c r="H198" s="168"/>
      <c r="I198" s="168"/>
      <c r="J198" s="168"/>
      <c r="K198" s="168"/>
      <c r="L198" s="168"/>
      <c r="M198" s="168"/>
      <c r="N198" s="168"/>
      <c r="O198" s="168"/>
      <c r="P198" s="167"/>
      <c r="Q198" s="167"/>
      <c r="R198" s="167"/>
      <c r="S198" s="154">
        <f t="shared" si="32"/>
        <v>0</v>
      </c>
      <c r="T198" s="61"/>
      <c r="U198" s="154">
        <f t="shared" si="33"/>
        <v>0</v>
      </c>
      <c r="V198" s="6"/>
      <c r="W198" s="177"/>
      <c r="X198" s="6"/>
      <c r="Y198" s="6"/>
    </row>
    <row r="199" spans="3:25">
      <c r="C199" s="6" t="str">
        <f t="shared" si="30"/>
        <v>N</v>
      </c>
      <c r="D199" s="6"/>
      <c r="E199" s="44" t="str">
        <f t="shared" si="53"/>
        <v>c) Amortização de instrumentos e equipamento científico e técnico</v>
      </c>
      <c r="F199" s="47">
        <f t="shared" ref="F199:G199" si="64">+F183</f>
        <v>0</v>
      </c>
      <c r="G199" s="48">
        <f t="shared" si="64"/>
        <v>0</v>
      </c>
      <c r="H199" s="168"/>
      <c r="I199" s="168"/>
      <c r="J199" s="168"/>
      <c r="K199" s="168"/>
      <c r="L199" s="168"/>
      <c r="M199" s="168"/>
      <c r="N199" s="168"/>
      <c r="O199" s="168"/>
      <c r="P199" s="167"/>
      <c r="Q199" s="167"/>
      <c r="R199" s="167"/>
      <c r="S199" s="154">
        <f t="shared" si="32"/>
        <v>0</v>
      </c>
      <c r="T199" s="61"/>
      <c r="U199" s="154">
        <f t="shared" si="33"/>
        <v>0</v>
      </c>
      <c r="V199" s="6"/>
      <c r="W199" s="177"/>
      <c r="X199" s="6"/>
      <c r="Y199" s="6"/>
    </row>
    <row r="200" spans="3:25">
      <c r="C200" s="6" t="str">
        <f t="shared" si="30"/>
        <v>N</v>
      </c>
      <c r="D200" s="6"/>
      <c r="E200" s="44" t="str">
        <f t="shared" si="53"/>
        <v>c) Amortização de instrumentos e equipamento científico e técnico</v>
      </c>
      <c r="F200" s="47">
        <f t="shared" ref="F200:G200" si="65">+F184</f>
        <v>0</v>
      </c>
      <c r="G200" s="48">
        <f t="shared" si="65"/>
        <v>0</v>
      </c>
      <c r="H200" s="168"/>
      <c r="I200" s="168"/>
      <c r="J200" s="168"/>
      <c r="K200" s="168"/>
      <c r="L200" s="168"/>
      <c r="M200" s="168"/>
      <c r="N200" s="168"/>
      <c r="O200" s="168"/>
      <c r="P200" s="167"/>
      <c r="Q200" s="167"/>
      <c r="R200" s="167"/>
      <c r="S200" s="154">
        <f t="shared" si="32"/>
        <v>0</v>
      </c>
      <c r="T200" s="61"/>
      <c r="U200" s="154">
        <f t="shared" si="33"/>
        <v>0</v>
      </c>
      <c r="V200" s="6"/>
      <c r="W200" s="177"/>
      <c r="X200" s="6"/>
      <c r="Y200" s="6"/>
    </row>
    <row r="201" spans="3:25">
      <c r="C201" s="6" t="str">
        <f t="shared" si="30"/>
        <v>N</v>
      </c>
      <c r="D201" s="6"/>
      <c r="E201" s="44" t="str">
        <f t="shared" si="53"/>
        <v>c) Amortização de instrumentos e equipamento científico e técnico</v>
      </c>
      <c r="F201" s="47">
        <f t="shared" ref="F201:G201" si="66">+F185</f>
        <v>0</v>
      </c>
      <c r="G201" s="48">
        <f t="shared" si="66"/>
        <v>0</v>
      </c>
      <c r="H201" s="168"/>
      <c r="I201" s="168"/>
      <c r="J201" s="168"/>
      <c r="K201" s="168"/>
      <c r="L201" s="168"/>
      <c r="M201" s="168"/>
      <c r="N201" s="168"/>
      <c r="O201" s="168"/>
      <c r="P201" s="167"/>
      <c r="Q201" s="167"/>
      <c r="R201" s="167"/>
      <c r="S201" s="154">
        <f t="shared" si="32"/>
        <v>0</v>
      </c>
      <c r="T201" s="61"/>
      <c r="U201" s="154">
        <f t="shared" si="33"/>
        <v>0</v>
      </c>
      <c r="V201" s="6"/>
      <c r="W201" s="177"/>
      <c r="X201" s="6"/>
      <c r="Y201" s="6"/>
    </row>
    <row r="202" spans="3:25">
      <c r="C202" s="6" t="str">
        <f t="shared" si="30"/>
        <v>N</v>
      </c>
      <c r="D202" s="6"/>
      <c r="E202" s="44" t="str">
        <f t="shared" si="53"/>
        <v>c) Amortização de instrumentos e equipamento científico e técnico</v>
      </c>
      <c r="F202" s="47">
        <f t="shared" ref="F202:G202" si="67">+F186</f>
        <v>0</v>
      </c>
      <c r="G202" s="48">
        <f t="shared" si="67"/>
        <v>0</v>
      </c>
      <c r="H202" s="168"/>
      <c r="I202" s="168"/>
      <c r="J202" s="168"/>
      <c r="K202" s="168"/>
      <c r="L202" s="168"/>
      <c r="M202" s="168"/>
      <c r="N202" s="168"/>
      <c r="O202" s="168"/>
      <c r="P202" s="167"/>
      <c r="Q202" s="167"/>
      <c r="R202" s="167"/>
      <c r="S202" s="154">
        <f t="shared" si="32"/>
        <v>0</v>
      </c>
      <c r="T202" s="61"/>
      <c r="U202" s="154">
        <f t="shared" si="33"/>
        <v>0</v>
      </c>
      <c r="V202" s="6"/>
      <c r="W202" s="177"/>
      <c r="X202" s="6"/>
      <c r="Y202" s="6"/>
    </row>
    <row r="203" spans="3:25" ht="25.5">
      <c r="C203" s="6" t="str">
        <f t="shared" si="30"/>
        <v>S</v>
      </c>
      <c r="D203" s="6"/>
      <c r="E203" s="78" t="s">
        <v>21</v>
      </c>
      <c r="F203" s="47">
        <f t="shared" ref="F203:G203" si="68">+F187</f>
        <v>0</v>
      </c>
      <c r="G203" s="48">
        <f t="shared" si="68"/>
        <v>0</v>
      </c>
      <c r="H203" s="168"/>
      <c r="I203" s="168"/>
      <c r="J203" s="168"/>
      <c r="K203" s="168"/>
      <c r="L203" s="168"/>
      <c r="M203" s="168"/>
      <c r="N203" s="168"/>
      <c r="O203" s="168"/>
      <c r="P203" s="167"/>
      <c r="Q203" s="167"/>
      <c r="R203" s="167"/>
      <c r="S203" s="154">
        <f t="shared" si="32"/>
        <v>0</v>
      </c>
      <c r="T203" s="61"/>
      <c r="U203" s="154">
        <f t="shared" si="33"/>
        <v>0</v>
      </c>
      <c r="V203" s="6"/>
      <c r="W203" s="177"/>
      <c r="X203" s="6"/>
      <c r="Y203" s="6"/>
    </row>
    <row r="204" spans="3:25">
      <c r="C204" s="6" t="str">
        <f t="shared" si="30"/>
        <v>N</v>
      </c>
      <c r="D204" s="6"/>
      <c r="E204" s="44" t="s">
        <v>21</v>
      </c>
      <c r="F204" s="47">
        <f t="shared" ref="F204:G204" si="69">+F188</f>
        <v>0</v>
      </c>
      <c r="G204" s="48">
        <f t="shared" si="69"/>
        <v>0</v>
      </c>
      <c r="H204" s="168"/>
      <c r="I204" s="168"/>
      <c r="J204" s="168"/>
      <c r="K204" s="168"/>
      <c r="L204" s="168"/>
      <c r="M204" s="168"/>
      <c r="N204" s="168"/>
      <c r="O204" s="168"/>
      <c r="P204" s="167"/>
      <c r="Q204" s="167"/>
      <c r="R204" s="167"/>
      <c r="S204" s="154">
        <f t="shared" si="32"/>
        <v>0</v>
      </c>
      <c r="T204" s="61"/>
      <c r="U204" s="154">
        <f t="shared" si="33"/>
        <v>0</v>
      </c>
      <c r="V204" s="6"/>
      <c r="W204" s="177"/>
      <c r="X204" s="6"/>
      <c r="Y204" s="6"/>
    </row>
    <row r="205" spans="3:25">
      <c r="C205" s="6" t="str">
        <f t="shared" si="30"/>
        <v>N</v>
      </c>
      <c r="D205" s="6"/>
      <c r="E205" s="44" t="str">
        <f t="shared" ref="E205:E218" si="70">+E204</f>
        <v>d) Despesas associadas ao registo nacional e estrangeiro de patentes</v>
      </c>
      <c r="F205" s="47">
        <f t="shared" ref="F205:G205" si="71">+F189</f>
        <v>0</v>
      </c>
      <c r="G205" s="48">
        <f t="shared" si="71"/>
        <v>0</v>
      </c>
      <c r="H205" s="168"/>
      <c r="I205" s="168"/>
      <c r="J205" s="168"/>
      <c r="K205" s="168"/>
      <c r="L205" s="168"/>
      <c r="M205" s="168"/>
      <c r="N205" s="168"/>
      <c r="O205" s="168"/>
      <c r="P205" s="167"/>
      <c r="Q205" s="167"/>
      <c r="R205" s="167"/>
      <c r="S205" s="154">
        <f t="shared" si="32"/>
        <v>0</v>
      </c>
      <c r="T205" s="61"/>
      <c r="U205" s="154">
        <f t="shared" si="33"/>
        <v>0</v>
      </c>
      <c r="V205" s="6"/>
      <c r="W205" s="177"/>
      <c r="X205" s="6"/>
      <c r="Y205" s="6"/>
    </row>
    <row r="206" spans="3:25">
      <c r="C206" s="6" t="str">
        <f t="shared" si="30"/>
        <v>N</v>
      </c>
      <c r="D206" s="6"/>
      <c r="E206" s="44" t="str">
        <f t="shared" si="70"/>
        <v>d) Despesas associadas ao registo nacional e estrangeiro de patentes</v>
      </c>
      <c r="F206" s="47">
        <f t="shared" ref="F206:G206" si="72">+F190</f>
        <v>0</v>
      </c>
      <c r="G206" s="48">
        <f t="shared" si="72"/>
        <v>0</v>
      </c>
      <c r="H206" s="168"/>
      <c r="I206" s="168"/>
      <c r="J206" s="168"/>
      <c r="K206" s="168"/>
      <c r="L206" s="168"/>
      <c r="M206" s="168"/>
      <c r="N206" s="168"/>
      <c r="O206" s="168"/>
      <c r="P206" s="167"/>
      <c r="Q206" s="167"/>
      <c r="R206" s="167"/>
      <c r="S206" s="154">
        <f t="shared" si="32"/>
        <v>0</v>
      </c>
      <c r="T206" s="61"/>
      <c r="U206" s="154">
        <f t="shared" si="33"/>
        <v>0</v>
      </c>
      <c r="V206" s="6"/>
      <c r="W206" s="177"/>
      <c r="X206" s="6"/>
      <c r="Y206" s="6"/>
    </row>
    <row r="207" spans="3:25">
      <c r="C207" s="6" t="str">
        <f t="shared" si="30"/>
        <v>N</v>
      </c>
      <c r="D207" s="6"/>
      <c r="E207" s="44" t="str">
        <f t="shared" si="70"/>
        <v>d) Despesas associadas ao registo nacional e estrangeiro de patentes</v>
      </c>
      <c r="F207" s="47">
        <f t="shared" ref="F207:G207" si="73">+F191</f>
        <v>0</v>
      </c>
      <c r="G207" s="48">
        <f t="shared" si="73"/>
        <v>0</v>
      </c>
      <c r="H207" s="168"/>
      <c r="I207" s="168"/>
      <c r="J207" s="168"/>
      <c r="K207" s="168"/>
      <c r="L207" s="168"/>
      <c r="M207" s="168"/>
      <c r="N207" s="168"/>
      <c r="O207" s="168"/>
      <c r="P207" s="167"/>
      <c r="Q207" s="167"/>
      <c r="R207" s="167"/>
      <c r="S207" s="154">
        <f t="shared" si="32"/>
        <v>0</v>
      </c>
      <c r="T207" s="61"/>
      <c r="U207" s="154">
        <f t="shared" si="33"/>
        <v>0</v>
      </c>
      <c r="V207" s="6"/>
      <c r="W207" s="177"/>
      <c r="X207" s="6"/>
      <c r="Y207" s="6"/>
    </row>
    <row r="208" spans="3:25">
      <c r="C208" s="6" t="str">
        <f t="shared" si="30"/>
        <v>N</v>
      </c>
      <c r="D208" s="6"/>
      <c r="E208" s="44" t="str">
        <f t="shared" si="70"/>
        <v>d) Despesas associadas ao registo nacional e estrangeiro de patentes</v>
      </c>
      <c r="F208" s="47">
        <f t="shared" ref="F208:G208" si="74">+F192</f>
        <v>0</v>
      </c>
      <c r="G208" s="48">
        <f t="shared" si="74"/>
        <v>0</v>
      </c>
      <c r="H208" s="168"/>
      <c r="I208" s="168"/>
      <c r="J208" s="168"/>
      <c r="K208" s="168"/>
      <c r="L208" s="168"/>
      <c r="M208" s="168"/>
      <c r="N208" s="168"/>
      <c r="O208" s="168"/>
      <c r="P208" s="167"/>
      <c r="Q208" s="167"/>
      <c r="R208" s="167"/>
      <c r="S208" s="154">
        <f t="shared" si="32"/>
        <v>0</v>
      </c>
      <c r="T208" s="61"/>
      <c r="U208" s="154">
        <f t="shared" si="33"/>
        <v>0</v>
      </c>
      <c r="V208" s="6"/>
      <c r="W208" s="177"/>
      <c r="X208" s="6"/>
      <c r="Y208" s="6"/>
    </row>
    <row r="209" spans="3:25">
      <c r="C209" s="6" t="str">
        <f t="shared" si="30"/>
        <v>N</v>
      </c>
      <c r="D209" s="6"/>
      <c r="E209" s="44" t="str">
        <f t="shared" si="70"/>
        <v>d) Despesas associadas ao registo nacional e estrangeiro de patentes</v>
      </c>
      <c r="F209" s="47">
        <f t="shared" ref="F209:G209" si="75">+F193</f>
        <v>0</v>
      </c>
      <c r="G209" s="48">
        <f t="shared" si="75"/>
        <v>0</v>
      </c>
      <c r="H209" s="168"/>
      <c r="I209" s="168"/>
      <c r="J209" s="168"/>
      <c r="K209" s="168"/>
      <c r="L209" s="168"/>
      <c r="M209" s="168"/>
      <c r="N209" s="168"/>
      <c r="O209" s="168"/>
      <c r="P209" s="167"/>
      <c r="Q209" s="167"/>
      <c r="R209" s="167"/>
      <c r="S209" s="154">
        <f t="shared" si="32"/>
        <v>0</v>
      </c>
      <c r="T209" s="61"/>
      <c r="U209" s="154">
        <f t="shared" si="33"/>
        <v>0</v>
      </c>
      <c r="V209" s="6"/>
      <c r="W209" s="177"/>
      <c r="X209" s="6"/>
      <c r="Y209" s="6"/>
    </row>
    <row r="210" spans="3:25">
      <c r="C210" s="6" t="str">
        <f t="shared" si="30"/>
        <v>N</v>
      </c>
      <c r="D210" s="6"/>
      <c r="E210" s="44" t="str">
        <f t="shared" si="70"/>
        <v>d) Despesas associadas ao registo nacional e estrangeiro de patentes</v>
      </c>
      <c r="F210" s="47">
        <f t="shared" ref="F210:G210" si="76">+F194</f>
        <v>0</v>
      </c>
      <c r="G210" s="48">
        <f t="shared" si="76"/>
        <v>0</v>
      </c>
      <c r="H210" s="168"/>
      <c r="I210" s="168"/>
      <c r="J210" s="168"/>
      <c r="K210" s="168"/>
      <c r="L210" s="168"/>
      <c r="M210" s="168"/>
      <c r="N210" s="168"/>
      <c r="O210" s="168"/>
      <c r="P210" s="167"/>
      <c r="Q210" s="167"/>
      <c r="R210" s="167"/>
      <c r="S210" s="154">
        <f t="shared" si="32"/>
        <v>0</v>
      </c>
      <c r="T210" s="61"/>
      <c r="U210" s="154">
        <f t="shared" si="33"/>
        <v>0</v>
      </c>
      <c r="V210" s="6"/>
      <c r="W210" s="177"/>
      <c r="X210" s="6"/>
      <c r="Y210" s="6"/>
    </row>
    <row r="211" spans="3:25">
      <c r="C211" s="6" t="str">
        <f t="shared" si="30"/>
        <v>N</v>
      </c>
      <c r="D211" s="6"/>
      <c r="E211" s="44" t="str">
        <f t="shared" si="70"/>
        <v>d) Despesas associadas ao registo nacional e estrangeiro de patentes</v>
      </c>
      <c r="F211" s="47">
        <f t="shared" ref="F211:G211" si="77">+F195</f>
        <v>0</v>
      </c>
      <c r="G211" s="48">
        <f t="shared" si="77"/>
        <v>0</v>
      </c>
      <c r="H211" s="168"/>
      <c r="I211" s="168"/>
      <c r="J211" s="168"/>
      <c r="K211" s="168"/>
      <c r="L211" s="168"/>
      <c r="M211" s="168"/>
      <c r="N211" s="168"/>
      <c r="O211" s="168"/>
      <c r="P211" s="167"/>
      <c r="Q211" s="167"/>
      <c r="R211" s="167"/>
      <c r="S211" s="154">
        <f t="shared" si="32"/>
        <v>0</v>
      </c>
      <c r="T211" s="61"/>
      <c r="U211" s="154">
        <f t="shared" si="33"/>
        <v>0</v>
      </c>
      <c r="V211" s="6"/>
      <c r="W211" s="177"/>
      <c r="X211" s="6"/>
      <c r="Y211" s="6"/>
    </row>
    <row r="212" spans="3:25">
      <c r="C212" s="6" t="str">
        <f t="shared" si="30"/>
        <v>N</v>
      </c>
      <c r="D212" s="6"/>
      <c r="E212" s="44" t="str">
        <f t="shared" si="70"/>
        <v>d) Despesas associadas ao registo nacional e estrangeiro de patentes</v>
      </c>
      <c r="F212" s="47">
        <f t="shared" ref="F212:G212" si="78">+F196</f>
        <v>0</v>
      </c>
      <c r="G212" s="48">
        <f t="shared" si="78"/>
        <v>0</v>
      </c>
      <c r="H212" s="168"/>
      <c r="I212" s="168"/>
      <c r="J212" s="168"/>
      <c r="K212" s="168"/>
      <c r="L212" s="168"/>
      <c r="M212" s="168"/>
      <c r="N212" s="168"/>
      <c r="O212" s="168"/>
      <c r="P212" s="167"/>
      <c r="Q212" s="167"/>
      <c r="R212" s="167"/>
      <c r="S212" s="154">
        <f t="shared" si="32"/>
        <v>0</v>
      </c>
      <c r="T212" s="61"/>
      <c r="U212" s="154">
        <f t="shared" si="33"/>
        <v>0</v>
      </c>
      <c r="V212" s="6"/>
      <c r="W212" s="177"/>
      <c r="X212" s="6"/>
      <c r="Y212" s="6"/>
    </row>
    <row r="213" spans="3:25">
      <c r="C213" s="6" t="str">
        <f t="shared" si="30"/>
        <v>N</v>
      </c>
      <c r="D213" s="6"/>
      <c r="E213" s="44" t="str">
        <f t="shared" si="70"/>
        <v>d) Despesas associadas ao registo nacional e estrangeiro de patentes</v>
      </c>
      <c r="F213" s="47">
        <f t="shared" ref="F213:G213" si="79">+F197</f>
        <v>0</v>
      </c>
      <c r="G213" s="48">
        <f t="shared" si="79"/>
        <v>0</v>
      </c>
      <c r="H213" s="168"/>
      <c r="I213" s="168"/>
      <c r="J213" s="168"/>
      <c r="K213" s="168"/>
      <c r="L213" s="168"/>
      <c r="M213" s="168"/>
      <c r="N213" s="168"/>
      <c r="O213" s="168"/>
      <c r="P213" s="167"/>
      <c r="Q213" s="167"/>
      <c r="R213" s="167"/>
      <c r="S213" s="154">
        <f t="shared" si="32"/>
        <v>0</v>
      </c>
      <c r="T213" s="61"/>
      <c r="U213" s="154">
        <f t="shared" si="33"/>
        <v>0</v>
      </c>
      <c r="V213" s="6"/>
      <c r="W213" s="177"/>
      <c r="X213" s="6"/>
      <c r="Y213" s="6"/>
    </row>
    <row r="214" spans="3:25">
      <c r="C214" s="6" t="str">
        <f t="shared" si="30"/>
        <v>N</v>
      </c>
      <c r="D214" s="6"/>
      <c r="E214" s="44" t="str">
        <f t="shared" si="70"/>
        <v>d) Despesas associadas ao registo nacional e estrangeiro de patentes</v>
      </c>
      <c r="F214" s="47">
        <f t="shared" ref="F214:G214" si="80">+F198</f>
        <v>0</v>
      </c>
      <c r="G214" s="48">
        <f t="shared" si="80"/>
        <v>0</v>
      </c>
      <c r="H214" s="168"/>
      <c r="I214" s="168"/>
      <c r="J214" s="168"/>
      <c r="K214" s="168"/>
      <c r="L214" s="168"/>
      <c r="M214" s="168"/>
      <c r="N214" s="168"/>
      <c r="O214" s="168"/>
      <c r="P214" s="167"/>
      <c r="Q214" s="167"/>
      <c r="R214" s="167"/>
      <c r="S214" s="154">
        <f t="shared" si="32"/>
        <v>0</v>
      </c>
      <c r="T214" s="61"/>
      <c r="U214" s="154">
        <f t="shared" si="33"/>
        <v>0</v>
      </c>
      <c r="V214" s="6"/>
      <c r="W214" s="177"/>
      <c r="X214" s="6"/>
      <c r="Y214" s="6"/>
    </row>
    <row r="215" spans="3:25">
      <c r="C215" s="6" t="str">
        <f t="shared" si="30"/>
        <v>N</v>
      </c>
      <c r="D215" s="6"/>
      <c r="E215" s="44" t="str">
        <f t="shared" si="70"/>
        <v>d) Despesas associadas ao registo nacional e estrangeiro de patentes</v>
      </c>
      <c r="F215" s="47">
        <f t="shared" ref="F215:G215" si="81">+F199</f>
        <v>0</v>
      </c>
      <c r="G215" s="48">
        <f t="shared" si="81"/>
        <v>0</v>
      </c>
      <c r="H215" s="168"/>
      <c r="I215" s="168"/>
      <c r="J215" s="168"/>
      <c r="K215" s="168"/>
      <c r="L215" s="168"/>
      <c r="M215" s="168"/>
      <c r="N215" s="168"/>
      <c r="O215" s="168"/>
      <c r="P215" s="167"/>
      <c r="Q215" s="167"/>
      <c r="R215" s="167"/>
      <c r="S215" s="154">
        <f t="shared" si="32"/>
        <v>0</v>
      </c>
      <c r="T215" s="61"/>
      <c r="U215" s="154">
        <f t="shared" si="33"/>
        <v>0</v>
      </c>
      <c r="V215" s="6"/>
      <c r="W215" s="177"/>
      <c r="X215" s="6"/>
      <c r="Y215" s="6"/>
    </row>
    <row r="216" spans="3:25">
      <c r="C216" s="6" t="str">
        <f t="shared" si="30"/>
        <v>N</v>
      </c>
      <c r="D216" s="6"/>
      <c r="E216" s="44" t="str">
        <f t="shared" si="70"/>
        <v>d) Despesas associadas ao registo nacional e estrangeiro de patentes</v>
      </c>
      <c r="F216" s="47">
        <f t="shared" ref="F216:G216" si="82">+F200</f>
        <v>0</v>
      </c>
      <c r="G216" s="48">
        <f t="shared" si="82"/>
        <v>0</v>
      </c>
      <c r="H216" s="168"/>
      <c r="I216" s="168"/>
      <c r="J216" s="168"/>
      <c r="K216" s="168"/>
      <c r="L216" s="168"/>
      <c r="M216" s="168"/>
      <c r="N216" s="168"/>
      <c r="O216" s="168"/>
      <c r="P216" s="167"/>
      <c r="Q216" s="167"/>
      <c r="R216" s="167"/>
      <c r="S216" s="154">
        <f t="shared" si="32"/>
        <v>0</v>
      </c>
      <c r="T216" s="61"/>
      <c r="U216" s="154">
        <f t="shared" si="33"/>
        <v>0</v>
      </c>
      <c r="V216" s="6"/>
      <c r="W216" s="177"/>
      <c r="X216" s="6"/>
      <c r="Y216" s="6"/>
    </row>
    <row r="217" spans="3:25">
      <c r="C217" s="6" t="str">
        <f t="shared" si="30"/>
        <v>N</v>
      </c>
      <c r="D217" s="6"/>
      <c r="E217" s="44" t="str">
        <f t="shared" si="70"/>
        <v>d) Despesas associadas ao registo nacional e estrangeiro de patentes</v>
      </c>
      <c r="F217" s="47">
        <f t="shared" ref="F217:G217" si="83">+F201</f>
        <v>0</v>
      </c>
      <c r="G217" s="48">
        <f t="shared" si="83"/>
        <v>0</v>
      </c>
      <c r="H217" s="168"/>
      <c r="I217" s="168"/>
      <c r="J217" s="168"/>
      <c r="K217" s="168"/>
      <c r="L217" s="168"/>
      <c r="M217" s="168"/>
      <c r="N217" s="168"/>
      <c r="O217" s="168"/>
      <c r="P217" s="167"/>
      <c r="Q217" s="167"/>
      <c r="R217" s="167"/>
      <c r="S217" s="154">
        <f t="shared" si="32"/>
        <v>0</v>
      </c>
      <c r="T217" s="61"/>
      <c r="U217" s="154">
        <f t="shared" si="33"/>
        <v>0</v>
      </c>
      <c r="V217" s="6"/>
      <c r="W217" s="177"/>
      <c r="X217" s="6"/>
      <c r="Y217" s="6"/>
    </row>
    <row r="218" spans="3:25">
      <c r="C218" s="6" t="str">
        <f t="shared" si="30"/>
        <v>N</v>
      </c>
      <c r="D218" s="6"/>
      <c r="E218" s="44" t="str">
        <f t="shared" si="70"/>
        <v>d) Despesas associadas ao registo nacional e estrangeiro de patentes</v>
      </c>
      <c r="F218" s="47">
        <f t="shared" ref="F218:G218" si="84">+F202</f>
        <v>0</v>
      </c>
      <c r="G218" s="48">
        <f t="shared" si="84"/>
        <v>0</v>
      </c>
      <c r="H218" s="168"/>
      <c r="I218" s="168"/>
      <c r="J218" s="168"/>
      <c r="K218" s="168"/>
      <c r="L218" s="168"/>
      <c r="M218" s="168"/>
      <c r="N218" s="168"/>
      <c r="O218" s="168"/>
      <c r="P218" s="167"/>
      <c r="Q218" s="167"/>
      <c r="R218" s="167"/>
      <c r="S218" s="154">
        <f t="shared" si="32"/>
        <v>0</v>
      </c>
      <c r="T218" s="61"/>
      <c r="U218" s="154">
        <f t="shared" si="33"/>
        <v>0</v>
      </c>
      <c r="V218" s="6"/>
      <c r="W218" s="177"/>
      <c r="X218" s="6"/>
      <c r="Y218" s="6"/>
    </row>
    <row r="219" spans="3:25" ht="25.5">
      <c r="C219" s="6" t="str">
        <f t="shared" si="30"/>
        <v>S</v>
      </c>
      <c r="D219" s="6"/>
      <c r="E219" s="78" t="s">
        <v>22</v>
      </c>
      <c r="F219" s="47">
        <f t="shared" ref="F219:G219" si="85">+F203</f>
        <v>0</v>
      </c>
      <c r="G219" s="48">
        <f t="shared" si="85"/>
        <v>0</v>
      </c>
      <c r="H219" s="168"/>
      <c r="I219" s="168"/>
      <c r="J219" s="168"/>
      <c r="K219" s="168"/>
      <c r="L219" s="168"/>
      <c r="M219" s="168"/>
      <c r="N219" s="168"/>
      <c r="O219" s="168"/>
      <c r="P219" s="167"/>
      <c r="Q219" s="167"/>
      <c r="R219" s="167"/>
      <c r="S219" s="154">
        <f t="shared" si="32"/>
        <v>0</v>
      </c>
      <c r="T219" s="61"/>
      <c r="U219" s="154">
        <f t="shared" si="33"/>
        <v>0</v>
      </c>
      <c r="V219" s="6"/>
      <c r="W219" s="177"/>
      <c r="X219" s="6"/>
      <c r="Y219" s="6"/>
    </row>
    <row r="220" spans="3:25">
      <c r="C220" s="6" t="str">
        <f t="shared" ref="C220:C283" si="86">+C85</f>
        <v>N</v>
      </c>
      <c r="D220" s="6"/>
      <c r="E220" s="44" t="s">
        <v>22</v>
      </c>
      <c r="F220" s="47">
        <f t="shared" ref="F220:G220" si="87">+F204</f>
        <v>0</v>
      </c>
      <c r="G220" s="48">
        <f t="shared" si="87"/>
        <v>0</v>
      </c>
      <c r="H220" s="168"/>
      <c r="I220" s="168"/>
      <c r="J220" s="168"/>
      <c r="K220" s="168"/>
      <c r="L220" s="168"/>
      <c r="M220" s="168"/>
      <c r="N220" s="168"/>
      <c r="O220" s="168"/>
      <c r="P220" s="167"/>
      <c r="Q220" s="167"/>
      <c r="R220" s="167"/>
      <c r="S220" s="154">
        <f t="shared" ref="S220:S282" si="88">+SUM(H220:O220)</f>
        <v>0</v>
      </c>
      <c r="T220" s="61"/>
      <c r="U220" s="154">
        <f t="shared" ref="U220:U282" si="89">+T220+S220</f>
        <v>0</v>
      </c>
      <c r="V220" s="6"/>
      <c r="W220" s="177"/>
      <c r="X220" s="6"/>
      <c r="Y220" s="6"/>
    </row>
    <row r="221" spans="3:25">
      <c r="C221" s="6" t="str">
        <f t="shared" si="86"/>
        <v>N</v>
      </c>
      <c r="D221" s="6"/>
      <c r="E221" s="44" t="str">
        <f t="shared" ref="E221:E234" si="90">+E220</f>
        <v>e) Despesas com a demonstração, promoção e divulgação dos resultados do projeto</v>
      </c>
      <c r="F221" s="47">
        <f t="shared" ref="F221:G221" si="91">+F205</f>
        <v>0</v>
      </c>
      <c r="G221" s="48">
        <f t="shared" si="91"/>
        <v>0</v>
      </c>
      <c r="H221" s="168"/>
      <c r="I221" s="168"/>
      <c r="J221" s="168"/>
      <c r="K221" s="168"/>
      <c r="L221" s="168"/>
      <c r="M221" s="168"/>
      <c r="N221" s="168"/>
      <c r="O221" s="168"/>
      <c r="P221" s="167"/>
      <c r="Q221" s="167"/>
      <c r="R221" s="167"/>
      <c r="S221" s="154">
        <f t="shared" si="88"/>
        <v>0</v>
      </c>
      <c r="T221" s="61"/>
      <c r="U221" s="154">
        <f t="shared" si="89"/>
        <v>0</v>
      </c>
      <c r="V221" s="6"/>
      <c r="W221" s="177"/>
      <c r="X221" s="6"/>
      <c r="Y221" s="6"/>
    </row>
    <row r="222" spans="3:25">
      <c r="C222" s="6" t="str">
        <f t="shared" si="86"/>
        <v>N</v>
      </c>
      <c r="D222" s="6"/>
      <c r="E222" s="44" t="str">
        <f t="shared" si="90"/>
        <v>e) Despesas com a demonstração, promoção e divulgação dos resultados do projeto</v>
      </c>
      <c r="F222" s="47">
        <f t="shared" ref="F222:G222" si="92">+F206</f>
        <v>0</v>
      </c>
      <c r="G222" s="48">
        <f t="shared" si="92"/>
        <v>0</v>
      </c>
      <c r="H222" s="168"/>
      <c r="I222" s="168"/>
      <c r="J222" s="168"/>
      <c r="K222" s="168"/>
      <c r="L222" s="168"/>
      <c r="M222" s="168"/>
      <c r="N222" s="168"/>
      <c r="O222" s="168"/>
      <c r="P222" s="167"/>
      <c r="Q222" s="167"/>
      <c r="R222" s="167"/>
      <c r="S222" s="154">
        <f t="shared" si="88"/>
        <v>0</v>
      </c>
      <c r="T222" s="61"/>
      <c r="U222" s="154">
        <f t="shared" si="89"/>
        <v>0</v>
      </c>
      <c r="V222" s="6"/>
      <c r="W222" s="177"/>
      <c r="X222" s="6"/>
      <c r="Y222" s="6"/>
    </row>
    <row r="223" spans="3:25">
      <c r="C223" s="6" t="str">
        <f t="shared" si="86"/>
        <v>N</v>
      </c>
      <c r="D223" s="6"/>
      <c r="E223" s="44" t="str">
        <f t="shared" si="90"/>
        <v>e) Despesas com a demonstração, promoção e divulgação dos resultados do projeto</v>
      </c>
      <c r="F223" s="47">
        <f t="shared" ref="F223:G223" si="93">+F207</f>
        <v>0</v>
      </c>
      <c r="G223" s="48">
        <f t="shared" si="93"/>
        <v>0</v>
      </c>
      <c r="H223" s="168"/>
      <c r="I223" s="168"/>
      <c r="J223" s="168"/>
      <c r="K223" s="168"/>
      <c r="L223" s="168"/>
      <c r="M223" s="168"/>
      <c r="N223" s="168"/>
      <c r="O223" s="168"/>
      <c r="P223" s="167"/>
      <c r="Q223" s="167"/>
      <c r="R223" s="167"/>
      <c r="S223" s="154">
        <f t="shared" si="88"/>
        <v>0</v>
      </c>
      <c r="T223" s="61"/>
      <c r="U223" s="154">
        <f t="shared" si="89"/>
        <v>0</v>
      </c>
      <c r="V223" s="6"/>
      <c r="W223" s="177"/>
      <c r="X223" s="6"/>
      <c r="Y223" s="6"/>
    </row>
    <row r="224" spans="3:25">
      <c r="C224" s="6" t="str">
        <f t="shared" si="86"/>
        <v>N</v>
      </c>
      <c r="D224" s="6"/>
      <c r="E224" s="44" t="str">
        <f t="shared" si="90"/>
        <v>e) Despesas com a demonstração, promoção e divulgação dos resultados do projeto</v>
      </c>
      <c r="F224" s="47">
        <f t="shared" ref="F224:G224" si="94">+F208</f>
        <v>0</v>
      </c>
      <c r="G224" s="48">
        <f t="shared" si="94"/>
        <v>0</v>
      </c>
      <c r="H224" s="168"/>
      <c r="I224" s="168"/>
      <c r="J224" s="168"/>
      <c r="K224" s="168"/>
      <c r="L224" s="168"/>
      <c r="M224" s="168"/>
      <c r="N224" s="168"/>
      <c r="O224" s="168"/>
      <c r="P224" s="167"/>
      <c r="Q224" s="167"/>
      <c r="R224" s="167"/>
      <c r="S224" s="154">
        <f t="shared" si="88"/>
        <v>0</v>
      </c>
      <c r="T224" s="61"/>
      <c r="U224" s="154">
        <f t="shared" si="89"/>
        <v>0</v>
      </c>
      <c r="V224" s="6"/>
      <c r="W224" s="177"/>
      <c r="X224" s="6"/>
      <c r="Y224" s="6"/>
    </row>
    <row r="225" spans="3:25">
      <c r="C225" s="6" t="str">
        <f t="shared" si="86"/>
        <v>N</v>
      </c>
      <c r="D225" s="6"/>
      <c r="E225" s="44" t="str">
        <f t="shared" si="90"/>
        <v>e) Despesas com a demonstração, promoção e divulgação dos resultados do projeto</v>
      </c>
      <c r="F225" s="47">
        <f t="shared" ref="F225:G225" si="95">+F209</f>
        <v>0</v>
      </c>
      <c r="G225" s="48">
        <f t="shared" si="95"/>
        <v>0</v>
      </c>
      <c r="H225" s="168"/>
      <c r="I225" s="168"/>
      <c r="J225" s="168"/>
      <c r="K225" s="168"/>
      <c r="L225" s="168"/>
      <c r="M225" s="168"/>
      <c r="N225" s="168"/>
      <c r="O225" s="168"/>
      <c r="P225" s="167"/>
      <c r="Q225" s="167"/>
      <c r="R225" s="167"/>
      <c r="S225" s="154">
        <f t="shared" si="88"/>
        <v>0</v>
      </c>
      <c r="T225" s="61"/>
      <c r="U225" s="154">
        <f t="shared" si="89"/>
        <v>0</v>
      </c>
      <c r="V225" s="6"/>
      <c r="W225" s="177"/>
      <c r="X225" s="6"/>
      <c r="Y225" s="6"/>
    </row>
    <row r="226" spans="3:25">
      <c r="C226" s="6" t="str">
        <f t="shared" si="86"/>
        <v>N</v>
      </c>
      <c r="D226" s="6"/>
      <c r="E226" s="44" t="str">
        <f t="shared" si="90"/>
        <v>e) Despesas com a demonstração, promoção e divulgação dos resultados do projeto</v>
      </c>
      <c r="F226" s="47">
        <f t="shared" ref="F226:G226" si="96">+F210</f>
        <v>0</v>
      </c>
      <c r="G226" s="48">
        <f t="shared" si="96"/>
        <v>0</v>
      </c>
      <c r="H226" s="168"/>
      <c r="I226" s="168"/>
      <c r="J226" s="168"/>
      <c r="K226" s="168"/>
      <c r="L226" s="168"/>
      <c r="M226" s="168"/>
      <c r="N226" s="168"/>
      <c r="O226" s="168"/>
      <c r="P226" s="167"/>
      <c r="Q226" s="167"/>
      <c r="R226" s="167"/>
      <c r="S226" s="154">
        <f t="shared" si="88"/>
        <v>0</v>
      </c>
      <c r="T226" s="61"/>
      <c r="U226" s="154">
        <f t="shared" si="89"/>
        <v>0</v>
      </c>
      <c r="V226" s="6"/>
      <c r="W226" s="177"/>
      <c r="X226" s="6"/>
      <c r="Y226" s="6"/>
    </row>
    <row r="227" spans="3:25">
      <c r="C227" s="6" t="str">
        <f t="shared" si="86"/>
        <v>N</v>
      </c>
      <c r="D227" s="6"/>
      <c r="E227" s="44" t="str">
        <f t="shared" si="90"/>
        <v>e) Despesas com a demonstração, promoção e divulgação dos resultados do projeto</v>
      </c>
      <c r="F227" s="47">
        <f t="shared" ref="F227:G227" si="97">+F211</f>
        <v>0</v>
      </c>
      <c r="G227" s="48">
        <f t="shared" si="97"/>
        <v>0</v>
      </c>
      <c r="H227" s="168"/>
      <c r="I227" s="168"/>
      <c r="J227" s="168"/>
      <c r="K227" s="168"/>
      <c r="L227" s="168"/>
      <c r="M227" s="168"/>
      <c r="N227" s="168"/>
      <c r="O227" s="168"/>
      <c r="P227" s="167"/>
      <c r="Q227" s="167"/>
      <c r="R227" s="167"/>
      <c r="S227" s="154">
        <f t="shared" si="88"/>
        <v>0</v>
      </c>
      <c r="T227" s="61"/>
      <c r="U227" s="154">
        <f t="shared" si="89"/>
        <v>0</v>
      </c>
      <c r="V227" s="6"/>
      <c r="W227" s="177"/>
      <c r="X227" s="6"/>
      <c r="Y227" s="6"/>
    </row>
    <row r="228" spans="3:25">
      <c r="C228" s="6" t="str">
        <f t="shared" si="86"/>
        <v>N</v>
      </c>
      <c r="D228" s="6"/>
      <c r="E228" s="44" t="str">
        <f t="shared" si="90"/>
        <v>e) Despesas com a demonstração, promoção e divulgação dos resultados do projeto</v>
      </c>
      <c r="F228" s="47">
        <f t="shared" ref="F228:G228" si="98">+F212</f>
        <v>0</v>
      </c>
      <c r="G228" s="48">
        <f t="shared" si="98"/>
        <v>0</v>
      </c>
      <c r="H228" s="168"/>
      <c r="I228" s="168"/>
      <c r="J228" s="168"/>
      <c r="K228" s="168"/>
      <c r="L228" s="168"/>
      <c r="M228" s="168"/>
      <c r="N228" s="168"/>
      <c r="O228" s="168"/>
      <c r="P228" s="167"/>
      <c r="Q228" s="167"/>
      <c r="R228" s="167"/>
      <c r="S228" s="154">
        <f t="shared" si="88"/>
        <v>0</v>
      </c>
      <c r="T228" s="61"/>
      <c r="U228" s="154">
        <f t="shared" si="89"/>
        <v>0</v>
      </c>
      <c r="V228" s="6"/>
      <c r="W228" s="177"/>
      <c r="X228" s="6"/>
      <c r="Y228" s="6"/>
    </row>
    <row r="229" spans="3:25">
      <c r="C229" s="6" t="str">
        <f t="shared" si="86"/>
        <v>N</v>
      </c>
      <c r="D229" s="6"/>
      <c r="E229" s="44" t="str">
        <f t="shared" si="90"/>
        <v>e) Despesas com a demonstração, promoção e divulgação dos resultados do projeto</v>
      </c>
      <c r="F229" s="47">
        <f t="shared" ref="F229:G229" si="99">+F213</f>
        <v>0</v>
      </c>
      <c r="G229" s="48">
        <f t="shared" si="99"/>
        <v>0</v>
      </c>
      <c r="H229" s="168"/>
      <c r="I229" s="168"/>
      <c r="J229" s="168"/>
      <c r="K229" s="168"/>
      <c r="L229" s="168"/>
      <c r="M229" s="168"/>
      <c r="N229" s="168"/>
      <c r="O229" s="168"/>
      <c r="P229" s="167"/>
      <c r="Q229" s="167"/>
      <c r="R229" s="167"/>
      <c r="S229" s="154">
        <f t="shared" si="88"/>
        <v>0</v>
      </c>
      <c r="T229" s="61"/>
      <c r="U229" s="154">
        <f t="shared" si="89"/>
        <v>0</v>
      </c>
      <c r="V229" s="6"/>
      <c r="W229" s="177"/>
      <c r="X229" s="6"/>
      <c r="Y229" s="6"/>
    </row>
    <row r="230" spans="3:25">
      <c r="C230" s="6" t="str">
        <f t="shared" si="86"/>
        <v>N</v>
      </c>
      <c r="D230" s="6"/>
      <c r="E230" s="44" t="str">
        <f t="shared" si="90"/>
        <v>e) Despesas com a demonstração, promoção e divulgação dos resultados do projeto</v>
      </c>
      <c r="F230" s="47">
        <f t="shared" ref="F230:G230" si="100">+F214</f>
        <v>0</v>
      </c>
      <c r="G230" s="48">
        <f t="shared" si="100"/>
        <v>0</v>
      </c>
      <c r="H230" s="168"/>
      <c r="I230" s="168"/>
      <c r="J230" s="168"/>
      <c r="K230" s="168"/>
      <c r="L230" s="168"/>
      <c r="M230" s="168"/>
      <c r="N230" s="168"/>
      <c r="O230" s="168"/>
      <c r="P230" s="167"/>
      <c r="Q230" s="167"/>
      <c r="R230" s="167"/>
      <c r="S230" s="154">
        <f t="shared" si="88"/>
        <v>0</v>
      </c>
      <c r="T230" s="61"/>
      <c r="U230" s="154">
        <f t="shared" si="89"/>
        <v>0</v>
      </c>
      <c r="V230" s="6"/>
      <c r="W230" s="177"/>
      <c r="X230" s="6"/>
      <c r="Y230" s="6"/>
    </row>
    <row r="231" spans="3:25">
      <c r="C231" s="6" t="str">
        <f t="shared" si="86"/>
        <v>N</v>
      </c>
      <c r="D231" s="6"/>
      <c r="E231" s="44" t="str">
        <f t="shared" si="90"/>
        <v>e) Despesas com a demonstração, promoção e divulgação dos resultados do projeto</v>
      </c>
      <c r="F231" s="47">
        <f t="shared" ref="F231:G231" si="101">+F215</f>
        <v>0</v>
      </c>
      <c r="G231" s="48">
        <f t="shared" si="101"/>
        <v>0</v>
      </c>
      <c r="H231" s="168"/>
      <c r="I231" s="168"/>
      <c r="J231" s="168"/>
      <c r="K231" s="168"/>
      <c r="L231" s="168"/>
      <c r="M231" s="168"/>
      <c r="N231" s="168"/>
      <c r="O231" s="168"/>
      <c r="P231" s="167"/>
      <c r="Q231" s="167"/>
      <c r="R231" s="167"/>
      <c r="S231" s="154">
        <f t="shared" si="88"/>
        <v>0</v>
      </c>
      <c r="T231" s="61"/>
      <c r="U231" s="154">
        <f t="shared" si="89"/>
        <v>0</v>
      </c>
      <c r="V231" s="6"/>
      <c r="W231" s="177"/>
      <c r="X231" s="6"/>
      <c r="Y231" s="6"/>
    </row>
    <row r="232" spans="3:25">
      <c r="C232" s="6" t="str">
        <f t="shared" si="86"/>
        <v>N</v>
      </c>
      <c r="D232" s="6"/>
      <c r="E232" s="44" t="str">
        <f t="shared" si="90"/>
        <v>e) Despesas com a demonstração, promoção e divulgação dos resultados do projeto</v>
      </c>
      <c r="F232" s="47">
        <f t="shared" ref="F232:G232" si="102">+F216</f>
        <v>0</v>
      </c>
      <c r="G232" s="48">
        <f t="shared" si="102"/>
        <v>0</v>
      </c>
      <c r="H232" s="168"/>
      <c r="I232" s="168"/>
      <c r="J232" s="168"/>
      <c r="K232" s="168"/>
      <c r="L232" s="168"/>
      <c r="M232" s="168"/>
      <c r="N232" s="168"/>
      <c r="O232" s="168"/>
      <c r="P232" s="167"/>
      <c r="Q232" s="167"/>
      <c r="R232" s="167"/>
      <c r="S232" s="154">
        <f t="shared" si="88"/>
        <v>0</v>
      </c>
      <c r="T232" s="61"/>
      <c r="U232" s="154">
        <f t="shared" si="89"/>
        <v>0</v>
      </c>
      <c r="V232" s="6"/>
      <c r="W232" s="177"/>
      <c r="X232" s="6"/>
      <c r="Y232" s="6"/>
    </row>
    <row r="233" spans="3:25">
      <c r="C233" s="6" t="str">
        <f t="shared" si="86"/>
        <v>N</v>
      </c>
      <c r="D233" s="6"/>
      <c r="E233" s="44" t="str">
        <f t="shared" si="90"/>
        <v>e) Despesas com a demonstração, promoção e divulgação dos resultados do projeto</v>
      </c>
      <c r="F233" s="47">
        <f t="shared" ref="F233:G233" si="103">+F217</f>
        <v>0</v>
      </c>
      <c r="G233" s="48">
        <f t="shared" si="103"/>
        <v>0</v>
      </c>
      <c r="H233" s="168"/>
      <c r="I233" s="168"/>
      <c r="J233" s="168"/>
      <c r="K233" s="168"/>
      <c r="L233" s="168"/>
      <c r="M233" s="168"/>
      <c r="N233" s="168"/>
      <c r="O233" s="168"/>
      <c r="P233" s="167"/>
      <c r="Q233" s="167"/>
      <c r="R233" s="167"/>
      <c r="S233" s="154">
        <f t="shared" si="88"/>
        <v>0</v>
      </c>
      <c r="T233" s="61"/>
      <c r="U233" s="154">
        <f t="shared" si="89"/>
        <v>0</v>
      </c>
      <c r="V233" s="6"/>
      <c r="W233" s="177"/>
      <c r="X233" s="6"/>
      <c r="Y233" s="6"/>
    </row>
    <row r="234" spans="3:25">
      <c r="C234" s="6" t="str">
        <f t="shared" si="86"/>
        <v>N</v>
      </c>
      <c r="D234" s="6"/>
      <c r="E234" s="44" t="str">
        <f t="shared" si="90"/>
        <v>e) Despesas com a demonstração, promoção e divulgação dos resultados do projeto</v>
      </c>
      <c r="F234" s="47">
        <f t="shared" ref="F234:G234" si="104">+F218</f>
        <v>0</v>
      </c>
      <c r="G234" s="48">
        <f t="shared" si="104"/>
        <v>0</v>
      </c>
      <c r="H234" s="168"/>
      <c r="I234" s="168"/>
      <c r="J234" s="168"/>
      <c r="K234" s="168"/>
      <c r="L234" s="168"/>
      <c r="M234" s="168"/>
      <c r="N234" s="168"/>
      <c r="O234" s="168"/>
      <c r="P234" s="167"/>
      <c r="Q234" s="167"/>
      <c r="R234" s="167"/>
      <c r="S234" s="154">
        <f t="shared" si="88"/>
        <v>0</v>
      </c>
      <c r="T234" s="61"/>
      <c r="U234" s="154">
        <f t="shared" si="89"/>
        <v>0</v>
      </c>
      <c r="V234" s="6"/>
      <c r="W234" s="177"/>
      <c r="X234" s="6"/>
      <c r="Y234" s="6"/>
    </row>
    <row r="235" spans="3:25" ht="38.25">
      <c r="C235" s="6" t="str">
        <f t="shared" si="86"/>
        <v>S</v>
      </c>
      <c r="D235" s="6"/>
      <c r="E235" s="78" t="s">
        <v>61</v>
      </c>
      <c r="F235" s="47">
        <f t="shared" ref="F235:G235" si="105">+F219</f>
        <v>0</v>
      </c>
      <c r="G235" s="48">
        <f t="shared" si="105"/>
        <v>0</v>
      </c>
      <c r="H235" s="168"/>
      <c r="I235" s="168"/>
      <c r="J235" s="168"/>
      <c r="K235" s="168"/>
      <c r="L235" s="168"/>
      <c r="M235" s="168"/>
      <c r="N235" s="168"/>
      <c r="O235" s="168"/>
      <c r="P235" s="167"/>
      <c r="Q235" s="167"/>
      <c r="R235" s="167"/>
      <c r="S235" s="154">
        <f t="shared" si="88"/>
        <v>0</v>
      </c>
      <c r="T235" s="61"/>
      <c r="U235" s="154">
        <f t="shared" si="89"/>
        <v>0</v>
      </c>
      <c r="V235" s="6"/>
      <c r="W235" s="177"/>
      <c r="X235" s="6"/>
      <c r="Y235" s="6"/>
    </row>
    <row r="236" spans="3:25">
      <c r="C236" s="6" t="str">
        <f t="shared" si="86"/>
        <v>N</v>
      </c>
      <c r="D236" s="6"/>
      <c r="E236" s="44" t="s">
        <v>61</v>
      </c>
      <c r="F236" s="47">
        <f t="shared" ref="F236:G236" si="106">+F220</f>
        <v>0</v>
      </c>
      <c r="G236" s="48">
        <f t="shared" si="106"/>
        <v>0</v>
      </c>
      <c r="H236" s="168"/>
      <c r="I236" s="168"/>
      <c r="J236" s="168"/>
      <c r="K236" s="168"/>
      <c r="L236" s="168"/>
      <c r="M236" s="168"/>
      <c r="N236" s="168"/>
      <c r="O236" s="168"/>
      <c r="P236" s="167"/>
      <c r="Q236" s="167"/>
      <c r="R236" s="167"/>
      <c r="S236" s="154">
        <f t="shared" si="88"/>
        <v>0</v>
      </c>
      <c r="T236" s="61"/>
      <c r="U236" s="154">
        <f t="shared" si="89"/>
        <v>0</v>
      </c>
      <c r="V236" s="6"/>
      <c r="W236" s="177"/>
      <c r="X236" s="6"/>
      <c r="Y236" s="6"/>
    </row>
    <row r="237" spans="3:25">
      <c r="C237" s="6" t="str">
        <f t="shared" si="86"/>
        <v>N</v>
      </c>
      <c r="D237" s="6"/>
      <c r="E237" s="44" t="str">
        <f t="shared" ref="E237:E250" si="107">+E236</f>
        <v>f) Aquisição de outros bens e serviços relacionados diretamente com a execução do projeto</v>
      </c>
      <c r="F237" s="47">
        <f t="shared" ref="F237:G237" si="108">+F221</f>
        <v>0</v>
      </c>
      <c r="G237" s="48">
        <f t="shared" si="108"/>
        <v>0</v>
      </c>
      <c r="H237" s="168"/>
      <c r="I237" s="168"/>
      <c r="J237" s="168"/>
      <c r="K237" s="168"/>
      <c r="L237" s="168"/>
      <c r="M237" s="168"/>
      <c r="N237" s="168"/>
      <c r="O237" s="168"/>
      <c r="P237" s="167"/>
      <c r="Q237" s="167"/>
      <c r="R237" s="167"/>
      <c r="S237" s="154">
        <f t="shared" si="88"/>
        <v>0</v>
      </c>
      <c r="T237" s="61"/>
      <c r="U237" s="154">
        <f t="shared" si="89"/>
        <v>0</v>
      </c>
      <c r="V237" s="6"/>
      <c r="W237" s="177"/>
      <c r="X237" s="6"/>
      <c r="Y237" s="6"/>
    </row>
    <row r="238" spans="3:25">
      <c r="C238" s="6" t="str">
        <f t="shared" si="86"/>
        <v>N</v>
      </c>
      <c r="D238" s="6"/>
      <c r="E238" s="44" t="str">
        <f t="shared" si="107"/>
        <v>f) Aquisição de outros bens e serviços relacionados diretamente com a execução do projeto</v>
      </c>
      <c r="F238" s="47">
        <f t="shared" ref="F238:G238" si="109">+F222</f>
        <v>0</v>
      </c>
      <c r="G238" s="48">
        <f t="shared" si="109"/>
        <v>0</v>
      </c>
      <c r="H238" s="168"/>
      <c r="I238" s="168"/>
      <c r="J238" s="168"/>
      <c r="K238" s="168"/>
      <c r="L238" s="168"/>
      <c r="M238" s="168"/>
      <c r="N238" s="168"/>
      <c r="O238" s="168"/>
      <c r="P238" s="167"/>
      <c r="Q238" s="167"/>
      <c r="R238" s="167"/>
      <c r="S238" s="154">
        <f t="shared" si="88"/>
        <v>0</v>
      </c>
      <c r="T238" s="61"/>
      <c r="U238" s="154">
        <f t="shared" si="89"/>
        <v>0</v>
      </c>
      <c r="V238" s="6"/>
      <c r="W238" s="177"/>
      <c r="X238" s="6"/>
      <c r="Y238" s="6"/>
    </row>
    <row r="239" spans="3:25">
      <c r="C239" s="6" t="str">
        <f t="shared" si="86"/>
        <v>N</v>
      </c>
      <c r="D239" s="6"/>
      <c r="E239" s="44" t="str">
        <f t="shared" si="107"/>
        <v>f) Aquisição de outros bens e serviços relacionados diretamente com a execução do projeto</v>
      </c>
      <c r="F239" s="47">
        <f t="shared" ref="F239:G239" si="110">+F223</f>
        <v>0</v>
      </c>
      <c r="G239" s="48">
        <f t="shared" si="110"/>
        <v>0</v>
      </c>
      <c r="H239" s="168"/>
      <c r="I239" s="168"/>
      <c r="J239" s="168"/>
      <c r="K239" s="168"/>
      <c r="L239" s="168"/>
      <c r="M239" s="168"/>
      <c r="N239" s="168"/>
      <c r="O239" s="168"/>
      <c r="P239" s="167"/>
      <c r="Q239" s="167"/>
      <c r="R239" s="167"/>
      <c r="S239" s="154">
        <f t="shared" si="88"/>
        <v>0</v>
      </c>
      <c r="T239" s="61"/>
      <c r="U239" s="154">
        <f t="shared" si="89"/>
        <v>0</v>
      </c>
      <c r="V239" s="6"/>
      <c r="W239" s="177"/>
      <c r="X239" s="6"/>
      <c r="Y239" s="6"/>
    </row>
    <row r="240" spans="3:25">
      <c r="C240" s="6" t="str">
        <f t="shared" si="86"/>
        <v>N</v>
      </c>
      <c r="D240" s="6"/>
      <c r="E240" s="44" t="str">
        <f t="shared" si="107"/>
        <v>f) Aquisição de outros bens e serviços relacionados diretamente com a execução do projeto</v>
      </c>
      <c r="F240" s="47">
        <f t="shared" ref="F240:G240" si="111">+F224</f>
        <v>0</v>
      </c>
      <c r="G240" s="48">
        <f t="shared" si="111"/>
        <v>0</v>
      </c>
      <c r="H240" s="168"/>
      <c r="I240" s="168"/>
      <c r="J240" s="168"/>
      <c r="K240" s="168"/>
      <c r="L240" s="168"/>
      <c r="M240" s="168"/>
      <c r="N240" s="168"/>
      <c r="O240" s="168"/>
      <c r="P240" s="167"/>
      <c r="Q240" s="167"/>
      <c r="R240" s="167"/>
      <c r="S240" s="154">
        <f t="shared" si="88"/>
        <v>0</v>
      </c>
      <c r="T240" s="61"/>
      <c r="U240" s="154">
        <f t="shared" si="89"/>
        <v>0</v>
      </c>
      <c r="V240" s="6"/>
      <c r="W240" s="177"/>
      <c r="X240" s="6"/>
      <c r="Y240" s="6"/>
    </row>
    <row r="241" spans="3:25">
      <c r="C241" s="6" t="str">
        <f t="shared" si="86"/>
        <v>N</v>
      </c>
      <c r="D241" s="6"/>
      <c r="E241" s="44" t="str">
        <f t="shared" si="107"/>
        <v>f) Aquisição de outros bens e serviços relacionados diretamente com a execução do projeto</v>
      </c>
      <c r="F241" s="47">
        <f t="shared" ref="F241:G241" si="112">+F225</f>
        <v>0</v>
      </c>
      <c r="G241" s="48">
        <f t="shared" si="112"/>
        <v>0</v>
      </c>
      <c r="H241" s="168"/>
      <c r="I241" s="168"/>
      <c r="J241" s="168"/>
      <c r="K241" s="168"/>
      <c r="L241" s="168"/>
      <c r="M241" s="168"/>
      <c r="N241" s="168"/>
      <c r="O241" s="168"/>
      <c r="P241" s="167"/>
      <c r="Q241" s="167"/>
      <c r="R241" s="167"/>
      <c r="S241" s="154">
        <f t="shared" si="88"/>
        <v>0</v>
      </c>
      <c r="T241" s="61"/>
      <c r="U241" s="154">
        <f t="shared" si="89"/>
        <v>0</v>
      </c>
      <c r="V241" s="6"/>
      <c r="W241" s="177"/>
      <c r="X241" s="6"/>
      <c r="Y241" s="6"/>
    </row>
    <row r="242" spans="3:25">
      <c r="C242" s="6" t="str">
        <f t="shared" si="86"/>
        <v>N</v>
      </c>
      <c r="D242" s="6"/>
      <c r="E242" s="44" t="str">
        <f t="shared" si="107"/>
        <v>f) Aquisição de outros bens e serviços relacionados diretamente com a execução do projeto</v>
      </c>
      <c r="F242" s="47">
        <f t="shared" ref="F242:G242" si="113">+F226</f>
        <v>0</v>
      </c>
      <c r="G242" s="48">
        <f t="shared" si="113"/>
        <v>0</v>
      </c>
      <c r="H242" s="168"/>
      <c r="I242" s="168"/>
      <c r="J242" s="168"/>
      <c r="K242" s="168"/>
      <c r="L242" s="168"/>
      <c r="M242" s="168"/>
      <c r="N242" s="168"/>
      <c r="O242" s="168"/>
      <c r="P242" s="167"/>
      <c r="Q242" s="167"/>
      <c r="R242" s="167"/>
      <c r="S242" s="154">
        <f t="shared" si="88"/>
        <v>0</v>
      </c>
      <c r="T242" s="61"/>
      <c r="U242" s="154">
        <f t="shared" si="89"/>
        <v>0</v>
      </c>
      <c r="V242" s="6"/>
      <c r="W242" s="177"/>
      <c r="X242" s="6"/>
      <c r="Y242" s="6"/>
    </row>
    <row r="243" spans="3:25">
      <c r="C243" s="6" t="str">
        <f t="shared" si="86"/>
        <v>N</v>
      </c>
      <c r="D243" s="6"/>
      <c r="E243" s="44" t="str">
        <f t="shared" si="107"/>
        <v>f) Aquisição de outros bens e serviços relacionados diretamente com a execução do projeto</v>
      </c>
      <c r="F243" s="47">
        <f t="shared" ref="F243:G243" si="114">+F227</f>
        <v>0</v>
      </c>
      <c r="G243" s="48">
        <f t="shared" si="114"/>
        <v>0</v>
      </c>
      <c r="H243" s="168"/>
      <c r="I243" s="168"/>
      <c r="J243" s="168"/>
      <c r="K243" s="168"/>
      <c r="L243" s="168"/>
      <c r="M243" s="168"/>
      <c r="N243" s="168"/>
      <c r="O243" s="168"/>
      <c r="P243" s="167"/>
      <c r="Q243" s="167"/>
      <c r="R243" s="167"/>
      <c r="S243" s="154">
        <f t="shared" si="88"/>
        <v>0</v>
      </c>
      <c r="T243" s="61"/>
      <c r="U243" s="154">
        <f t="shared" si="89"/>
        <v>0</v>
      </c>
      <c r="V243" s="6"/>
      <c r="W243" s="177"/>
      <c r="X243" s="6"/>
      <c r="Y243" s="6"/>
    </row>
    <row r="244" spans="3:25">
      <c r="C244" s="6" t="str">
        <f t="shared" si="86"/>
        <v>N</v>
      </c>
      <c r="D244" s="6"/>
      <c r="E244" s="44" t="str">
        <f t="shared" si="107"/>
        <v>f) Aquisição de outros bens e serviços relacionados diretamente com a execução do projeto</v>
      </c>
      <c r="F244" s="47">
        <f t="shared" ref="F244:G244" si="115">+F228</f>
        <v>0</v>
      </c>
      <c r="G244" s="48">
        <f t="shared" si="115"/>
        <v>0</v>
      </c>
      <c r="H244" s="168"/>
      <c r="I244" s="168"/>
      <c r="J244" s="168"/>
      <c r="K244" s="168"/>
      <c r="L244" s="168"/>
      <c r="M244" s="168"/>
      <c r="N244" s="168"/>
      <c r="O244" s="168"/>
      <c r="P244" s="167"/>
      <c r="Q244" s="167"/>
      <c r="R244" s="167"/>
      <c r="S244" s="154">
        <f t="shared" si="88"/>
        <v>0</v>
      </c>
      <c r="T244" s="61"/>
      <c r="U244" s="154">
        <f t="shared" si="89"/>
        <v>0</v>
      </c>
      <c r="V244" s="6"/>
      <c r="W244" s="177"/>
      <c r="X244" s="6"/>
      <c r="Y244" s="6"/>
    </row>
    <row r="245" spans="3:25">
      <c r="C245" s="6" t="str">
        <f t="shared" si="86"/>
        <v>N</v>
      </c>
      <c r="D245" s="6"/>
      <c r="E245" s="44" t="str">
        <f t="shared" si="107"/>
        <v>f) Aquisição de outros bens e serviços relacionados diretamente com a execução do projeto</v>
      </c>
      <c r="F245" s="47">
        <f t="shared" ref="F245:G245" si="116">+F229</f>
        <v>0</v>
      </c>
      <c r="G245" s="48">
        <f t="shared" si="116"/>
        <v>0</v>
      </c>
      <c r="H245" s="168"/>
      <c r="I245" s="168"/>
      <c r="J245" s="168"/>
      <c r="K245" s="168"/>
      <c r="L245" s="168"/>
      <c r="M245" s="168"/>
      <c r="N245" s="168"/>
      <c r="O245" s="168"/>
      <c r="P245" s="167"/>
      <c r="Q245" s="167"/>
      <c r="R245" s="167"/>
      <c r="S245" s="154">
        <f t="shared" si="88"/>
        <v>0</v>
      </c>
      <c r="T245" s="61"/>
      <c r="U245" s="154">
        <f t="shared" si="89"/>
        <v>0</v>
      </c>
      <c r="V245" s="6"/>
      <c r="W245" s="177"/>
      <c r="X245" s="6"/>
      <c r="Y245" s="6"/>
    </row>
    <row r="246" spans="3:25">
      <c r="C246" s="6" t="str">
        <f t="shared" si="86"/>
        <v>N</v>
      </c>
      <c r="D246" s="6"/>
      <c r="E246" s="44" t="str">
        <f t="shared" si="107"/>
        <v>f) Aquisição de outros bens e serviços relacionados diretamente com a execução do projeto</v>
      </c>
      <c r="F246" s="47">
        <f t="shared" ref="F246:G246" si="117">+F230</f>
        <v>0</v>
      </c>
      <c r="G246" s="48">
        <f t="shared" si="117"/>
        <v>0</v>
      </c>
      <c r="H246" s="168"/>
      <c r="I246" s="168"/>
      <c r="J246" s="168"/>
      <c r="K246" s="168"/>
      <c r="L246" s="168"/>
      <c r="M246" s="168"/>
      <c r="N246" s="168"/>
      <c r="O246" s="168"/>
      <c r="P246" s="167"/>
      <c r="Q246" s="167"/>
      <c r="R246" s="167"/>
      <c r="S246" s="154">
        <f t="shared" si="88"/>
        <v>0</v>
      </c>
      <c r="T246" s="61"/>
      <c r="U246" s="154">
        <f t="shared" si="89"/>
        <v>0</v>
      </c>
      <c r="V246" s="6"/>
      <c r="W246" s="177"/>
      <c r="X246" s="6"/>
      <c r="Y246" s="6"/>
    </row>
    <row r="247" spans="3:25">
      <c r="C247" s="6" t="str">
        <f t="shared" si="86"/>
        <v>N</v>
      </c>
      <c r="D247" s="6"/>
      <c r="E247" s="44" t="str">
        <f t="shared" si="107"/>
        <v>f) Aquisição de outros bens e serviços relacionados diretamente com a execução do projeto</v>
      </c>
      <c r="F247" s="47">
        <f t="shared" ref="F247:G247" si="118">+F231</f>
        <v>0</v>
      </c>
      <c r="G247" s="48">
        <f t="shared" si="118"/>
        <v>0</v>
      </c>
      <c r="H247" s="168"/>
      <c r="I247" s="168"/>
      <c r="J247" s="168"/>
      <c r="K247" s="168"/>
      <c r="L247" s="168"/>
      <c r="M247" s="168"/>
      <c r="N247" s="168"/>
      <c r="O247" s="168"/>
      <c r="P247" s="167"/>
      <c r="Q247" s="167"/>
      <c r="R247" s="167"/>
      <c r="S247" s="154">
        <f t="shared" si="88"/>
        <v>0</v>
      </c>
      <c r="T247" s="61"/>
      <c r="U247" s="154">
        <f t="shared" si="89"/>
        <v>0</v>
      </c>
      <c r="V247" s="6"/>
      <c r="W247" s="177"/>
      <c r="X247" s="6"/>
      <c r="Y247" s="6"/>
    </row>
    <row r="248" spans="3:25">
      <c r="C248" s="6" t="str">
        <f t="shared" si="86"/>
        <v>N</v>
      </c>
      <c r="D248" s="6"/>
      <c r="E248" s="44" t="str">
        <f t="shared" si="107"/>
        <v>f) Aquisição de outros bens e serviços relacionados diretamente com a execução do projeto</v>
      </c>
      <c r="F248" s="47">
        <f t="shared" ref="F248:G248" si="119">+F232</f>
        <v>0</v>
      </c>
      <c r="G248" s="48">
        <f t="shared" si="119"/>
        <v>0</v>
      </c>
      <c r="H248" s="168"/>
      <c r="I248" s="168"/>
      <c r="J248" s="168"/>
      <c r="K248" s="168"/>
      <c r="L248" s="168"/>
      <c r="M248" s="168"/>
      <c r="N248" s="168"/>
      <c r="O248" s="168"/>
      <c r="P248" s="167"/>
      <c r="Q248" s="167"/>
      <c r="R248" s="167"/>
      <c r="S248" s="154">
        <f t="shared" si="88"/>
        <v>0</v>
      </c>
      <c r="T248" s="61"/>
      <c r="U248" s="154">
        <f t="shared" si="89"/>
        <v>0</v>
      </c>
      <c r="V248" s="6"/>
      <c r="W248" s="177"/>
      <c r="X248" s="6"/>
      <c r="Y248" s="6"/>
    </row>
    <row r="249" spans="3:25">
      <c r="C249" s="6" t="str">
        <f t="shared" si="86"/>
        <v>N</v>
      </c>
      <c r="D249" s="6"/>
      <c r="E249" s="44" t="str">
        <f t="shared" si="107"/>
        <v>f) Aquisição de outros bens e serviços relacionados diretamente com a execução do projeto</v>
      </c>
      <c r="F249" s="47">
        <f t="shared" ref="F249:G249" si="120">+F233</f>
        <v>0</v>
      </c>
      <c r="G249" s="48">
        <f t="shared" si="120"/>
        <v>0</v>
      </c>
      <c r="H249" s="168"/>
      <c r="I249" s="168"/>
      <c r="J249" s="168"/>
      <c r="K249" s="168"/>
      <c r="L249" s="168"/>
      <c r="M249" s="168"/>
      <c r="N249" s="168"/>
      <c r="O249" s="168"/>
      <c r="P249" s="167"/>
      <c r="Q249" s="167"/>
      <c r="R249" s="167"/>
      <c r="S249" s="154">
        <f t="shared" si="88"/>
        <v>0</v>
      </c>
      <c r="T249" s="61"/>
      <c r="U249" s="154">
        <f t="shared" si="89"/>
        <v>0</v>
      </c>
      <c r="V249" s="6"/>
      <c r="W249" s="177"/>
      <c r="X249" s="6"/>
      <c r="Y249" s="6"/>
    </row>
    <row r="250" spans="3:25">
      <c r="C250" s="6" t="str">
        <f t="shared" si="86"/>
        <v>N</v>
      </c>
      <c r="D250" s="6"/>
      <c r="E250" s="44" t="str">
        <f t="shared" si="107"/>
        <v>f) Aquisição de outros bens e serviços relacionados diretamente com a execução do projeto</v>
      </c>
      <c r="F250" s="47">
        <f t="shared" ref="F250:G250" si="121">+F234</f>
        <v>0</v>
      </c>
      <c r="G250" s="48">
        <f t="shared" si="121"/>
        <v>0</v>
      </c>
      <c r="H250" s="168"/>
      <c r="I250" s="168"/>
      <c r="J250" s="168"/>
      <c r="K250" s="168"/>
      <c r="L250" s="168"/>
      <c r="M250" s="168"/>
      <c r="N250" s="168"/>
      <c r="O250" s="168"/>
      <c r="P250" s="167"/>
      <c r="Q250" s="167"/>
      <c r="R250" s="167"/>
      <c r="S250" s="154">
        <f t="shared" si="88"/>
        <v>0</v>
      </c>
      <c r="T250" s="61"/>
      <c r="U250" s="154">
        <f t="shared" si="89"/>
        <v>0</v>
      </c>
      <c r="V250" s="6"/>
      <c r="W250" s="177"/>
      <c r="X250" s="6"/>
      <c r="Y250" s="6"/>
    </row>
    <row r="251" spans="3:25" ht="21" customHeight="1">
      <c r="C251" s="6" t="str">
        <f t="shared" si="86"/>
        <v>S</v>
      </c>
      <c r="D251" s="6"/>
      <c r="E251" s="78" t="s">
        <v>27</v>
      </c>
      <c r="F251" s="47">
        <f t="shared" ref="F251:G251" si="122">+F235</f>
        <v>0</v>
      </c>
      <c r="G251" s="48">
        <f t="shared" si="122"/>
        <v>0</v>
      </c>
      <c r="H251" s="168"/>
      <c r="I251" s="168"/>
      <c r="J251" s="168"/>
      <c r="K251" s="168"/>
      <c r="L251" s="168"/>
      <c r="M251" s="168"/>
      <c r="N251" s="168"/>
      <c r="O251" s="168"/>
      <c r="P251" s="167"/>
      <c r="Q251" s="167"/>
      <c r="R251" s="167"/>
      <c r="S251" s="154">
        <f t="shared" si="88"/>
        <v>0</v>
      </c>
      <c r="T251" s="61"/>
      <c r="U251" s="154">
        <f t="shared" si="89"/>
        <v>0</v>
      </c>
      <c r="V251" s="6"/>
      <c r="W251" s="177"/>
      <c r="X251" s="6"/>
      <c r="Y251" s="6"/>
    </row>
    <row r="252" spans="3:25">
      <c r="C252" s="6" t="str">
        <f t="shared" si="86"/>
        <v>N</v>
      </c>
      <c r="D252" s="6"/>
      <c r="E252" s="44" t="s">
        <v>27</v>
      </c>
      <c r="F252" s="47">
        <f t="shared" ref="F252:G252" si="123">+F236</f>
        <v>0</v>
      </c>
      <c r="G252" s="48">
        <f t="shared" si="123"/>
        <v>0</v>
      </c>
      <c r="H252" s="168"/>
      <c r="I252" s="168"/>
      <c r="J252" s="168"/>
      <c r="K252" s="168"/>
      <c r="L252" s="168"/>
      <c r="M252" s="168"/>
      <c r="N252" s="168"/>
      <c r="O252" s="168"/>
      <c r="P252" s="167"/>
      <c r="Q252" s="167"/>
      <c r="R252" s="167"/>
      <c r="S252" s="154">
        <f t="shared" si="88"/>
        <v>0</v>
      </c>
      <c r="T252" s="61"/>
      <c r="U252" s="154">
        <f t="shared" si="89"/>
        <v>0</v>
      </c>
      <c r="V252" s="6"/>
      <c r="W252" s="177"/>
      <c r="X252" s="6"/>
      <c r="Y252" s="6"/>
    </row>
    <row r="253" spans="3:25">
      <c r="C253" s="6" t="str">
        <f t="shared" si="86"/>
        <v>N</v>
      </c>
      <c r="D253" s="6"/>
      <c r="E253" s="44" t="str">
        <f t="shared" ref="E253:E266" si="124">+E252</f>
        <v>g) Viagens e alojamento no país e no estrangeiro</v>
      </c>
      <c r="F253" s="47">
        <f t="shared" ref="F253:G253" si="125">+F237</f>
        <v>0</v>
      </c>
      <c r="G253" s="48">
        <f t="shared" si="125"/>
        <v>0</v>
      </c>
      <c r="H253" s="168"/>
      <c r="I253" s="168"/>
      <c r="J253" s="168"/>
      <c r="K253" s="168"/>
      <c r="L253" s="168"/>
      <c r="M253" s="168"/>
      <c r="N253" s="168"/>
      <c r="O253" s="168"/>
      <c r="P253" s="167"/>
      <c r="Q253" s="167"/>
      <c r="R253" s="167"/>
      <c r="S253" s="154">
        <f t="shared" si="88"/>
        <v>0</v>
      </c>
      <c r="T253" s="61"/>
      <c r="U253" s="154">
        <f t="shared" si="89"/>
        <v>0</v>
      </c>
      <c r="V253" s="6"/>
      <c r="W253" s="177"/>
      <c r="X253" s="6"/>
      <c r="Y253" s="6"/>
    </row>
    <row r="254" spans="3:25">
      <c r="C254" s="6" t="str">
        <f t="shared" si="86"/>
        <v>N</v>
      </c>
      <c r="D254" s="6"/>
      <c r="E254" s="44" t="str">
        <f t="shared" si="124"/>
        <v>g) Viagens e alojamento no país e no estrangeiro</v>
      </c>
      <c r="F254" s="47">
        <f t="shared" ref="F254:G254" si="126">+F238</f>
        <v>0</v>
      </c>
      <c r="G254" s="48">
        <f t="shared" si="126"/>
        <v>0</v>
      </c>
      <c r="H254" s="168"/>
      <c r="I254" s="168"/>
      <c r="J254" s="168"/>
      <c r="K254" s="168"/>
      <c r="L254" s="168"/>
      <c r="M254" s="168"/>
      <c r="N254" s="168"/>
      <c r="O254" s="168"/>
      <c r="P254" s="167"/>
      <c r="Q254" s="167"/>
      <c r="R254" s="167"/>
      <c r="S254" s="154">
        <f t="shared" si="88"/>
        <v>0</v>
      </c>
      <c r="T254" s="61"/>
      <c r="U254" s="154">
        <f t="shared" si="89"/>
        <v>0</v>
      </c>
      <c r="V254" s="6"/>
      <c r="W254" s="177"/>
      <c r="X254" s="6"/>
      <c r="Y254" s="6"/>
    </row>
    <row r="255" spans="3:25">
      <c r="C255" s="6" t="str">
        <f t="shared" si="86"/>
        <v>N</v>
      </c>
      <c r="D255" s="6"/>
      <c r="E255" s="44" t="str">
        <f t="shared" si="124"/>
        <v>g) Viagens e alojamento no país e no estrangeiro</v>
      </c>
      <c r="F255" s="47">
        <f t="shared" ref="F255:G255" si="127">+F239</f>
        <v>0</v>
      </c>
      <c r="G255" s="48">
        <f t="shared" si="127"/>
        <v>0</v>
      </c>
      <c r="H255" s="168"/>
      <c r="I255" s="168"/>
      <c r="J255" s="168"/>
      <c r="K255" s="168"/>
      <c r="L255" s="168"/>
      <c r="M255" s="168"/>
      <c r="N255" s="168"/>
      <c r="O255" s="168"/>
      <c r="P255" s="167"/>
      <c r="Q255" s="167"/>
      <c r="R255" s="167"/>
      <c r="S255" s="154">
        <f t="shared" si="88"/>
        <v>0</v>
      </c>
      <c r="T255" s="61"/>
      <c r="U255" s="154">
        <f t="shared" si="89"/>
        <v>0</v>
      </c>
      <c r="V255" s="6"/>
      <c r="W255" s="177"/>
      <c r="X255" s="6"/>
      <c r="Y255" s="6"/>
    </row>
    <row r="256" spans="3:25">
      <c r="C256" s="6" t="str">
        <f t="shared" si="86"/>
        <v>N</v>
      </c>
      <c r="D256" s="6"/>
      <c r="E256" s="44" t="str">
        <f t="shared" si="124"/>
        <v>g) Viagens e alojamento no país e no estrangeiro</v>
      </c>
      <c r="F256" s="47">
        <f t="shared" ref="F256:G256" si="128">+F240</f>
        <v>0</v>
      </c>
      <c r="G256" s="48">
        <f t="shared" si="128"/>
        <v>0</v>
      </c>
      <c r="H256" s="168"/>
      <c r="I256" s="168"/>
      <c r="J256" s="168"/>
      <c r="K256" s="168"/>
      <c r="L256" s="168"/>
      <c r="M256" s="168"/>
      <c r="N256" s="168"/>
      <c r="O256" s="168"/>
      <c r="P256" s="167"/>
      <c r="Q256" s="167"/>
      <c r="R256" s="167"/>
      <c r="S256" s="154">
        <f t="shared" si="88"/>
        <v>0</v>
      </c>
      <c r="T256" s="61"/>
      <c r="U256" s="154">
        <f t="shared" si="89"/>
        <v>0</v>
      </c>
      <c r="V256" s="6"/>
      <c r="W256" s="177"/>
      <c r="X256" s="6"/>
      <c r="Y256" s="6"/>
    </row>
    <row r="257" spans="3:25">
      <c r="C257" s="6" t="str">
        <f t="shared" si="86"/>
        <v>N</v>
      </c>
      <c r="D257" s="6"/>
      <c r="E257" s="44" t="str">
        <f t="shared" si="124"/>
        <v>g) Viagens e alojamento no país e no estrangeiro</v>
      </c>
      <c r="F257" s="47">
        <f t="shared" ref="F257:G257" si="129">+F241</f>
        <v>0</v>
      </c>
      <c r="G257" s="48">
        <f t="shared" si="129"/>
        <v>0</v>
      </c>
      <c r="H257" s="168"/>
      <c r="I257" s="168"/>
      <c r="J257" s="168"/>
      <c r="K257" s="168"/>
      <c r="L257" s="168"/>
      <c r="M257" s="168"/>
      <c r="N257" s="168"/>
      <c r="O257" s="168"/>
      <c r="P257" s="167"/>
      <c r="Q257" s="167"/>
      <c r="R257" s="167"/>
      <c r="S257" s="154">
        <f t="shared" si="88"/>
        <v>0</v>
      </c>
      <c r="T257" s="61"/>
      <c r="U257" s="154">
        <f t="shared" si="89"/>
        <v>0</v>
      </c>
      <c r="V257" s="6"/>
      <c r="W257" s="177"/>
      <c r="X257" s="6"/>
      <c r="Y257" s="6"/>
    </row>
    <row r="258" spans="3:25">
      <c r="C258" s="6" t="str">
        <f t="shared" si="86"/>
        <v>N</v>
      </c>
      <c r="D258" s="6"/>
      <c r="E258" s="44" t="str">
        <f t="shared" si="124"/>
        <v>g) Viagens e alojamento no país e no estrangeiro</v>
      </c>
      <c r="F258" s="47">
        <f t="shared" ref="F258:G258" si="130">+F242</f>
        <v>0</v>
      </c>
      <c r="G258" s="48">
        <f t="shared" si="130"/>
        <v>0</v>
      </c>
      <c r="H258" s="168"/>
      <c r="I258" s="168"/>
      <c r="J258" s="168"/>
      <c r="K258" s="168"/>
      <c r="L258" s="168"/>
      <c r="M258" s="168"/>
      <c r="N258" s="168"/>
      <c r="O258" s="168"/>
      <c r="P258" s="167"/>
      <c r="Q258" s="167"/>
      <c r="R258" s="167"/>
      <c r="S258" s="154">
        <f t="shared" si="88"/>
        <v>0</v>
      </c>
      <c r="T258" s="61"/>
      <c r="U258" s="154">
        <f t="shared" si="89"/>
        <v>0</v>
      </c>
      <c r="V258" s="6"/>
      <c r="W258" s="177"/>
      <c r="X258" s="6"/>
      <c r="Y258" s="6"/>
    </row>
    <row r="259" spans="3:25">
      <c r="C259" s="6" t="str">
        <f t="shared" si="86"/>
        <v>N</v>
      </c>
      <c r="D259" s="6"/>
      <c r="E259" s="44" t="str">
        <f t="shared" si="124"/>
        <v>g) Viagens e alojamento no país e no estrangeiro</v>
      </c>
      <c r="F259" s="47">
        <f t="shared" ref="F259:G259" si="131">+F243</f>
        <v>0</v>
      </c>
      <c r="G259" s="48">
        <f t="shared" si="131"/>
        <v>0</v>
      </c>
      <c r="H259" s="168"/>
      <c r="I259" s="168"/>
      <c r="J259" s="168"/>
      <c r="K259" s="168"/>
      <c r="L259" s="168"/>
      <c r="M259" s="168"/>
      <c r="N259" s="168"/>
      <c r="O259" s="168"/>
      <c r="P259" s="167"/>
      <c r="Q259" s="167"/>
      <c r="R259" s="167"/>
      <c r="S259" s="154">
        <f t="shared" si="88"/>
        <v>0</v>
      </c>
      <c r="T259" s="61"/>
      <c r="U259" s="154">
        <f t="shared" si="89"/>
        <v>0</v>
      </c>
      <c r="V259" s="6"/>
      <c r="W259" s="177"/>
      <c r="X259" s="6"/>
      <c r="Y259" s="6"/>
    </row>
    <row r="260" spans="3:25">
      <c r="C260" s="6" t="str">
        <f t="shared" si="86"/>
        <v>N</v>
      </c>
      <c r="D260" s="6"/>
      <c r="E260" s="44" t="str">
        <f t="shared" si="124"/>
        <v>g) Viagens e alojamento no país e no estrangeiro</v>
      </c>
      <c r="F260" s="47">
        <f t="shared" ref="F260:G260" si="132">+F244</f>
        <v>0</v>
      </c>
      <c r="G260" s="48">
        <f t="shared" si="132"/>
        <v>0</v>
      </c>
      <c r="H260" s="168"/>
      <c r="I260" s="168"/>
      <c r="J260" s="168"/>
      <c r="K260" s="168"/>
      <c r="L260" s="168"/>
      <c r="M260" s="168"/>
      <c r="N260" s="168"/>
      <c r="O260" s="168"/>
      <c r="P260" s="167"/>
      <c r="Q260" s="167"/>
      <c r="R260" s="167"/>
      <c r="S260" s="154">
        <f t="shared" si="88"/>
        <v>0</v>
      </c>
      <c r="T260" s="61"/>
      <c r="U260" s="154">
        <f t="shared" si="89"/>
        <v>0</v>
      </c>
      <c r="V260" s="6"/>
      <c r="W260" s="177"/>
      <c r="X260" s="6"/>
      <c r="Y260" s="6"/>
    </row>
    <row r="261" spans="3:25">
      <c r="C261" s="6" t="str">
        <f t="shared" si="86"/>
        <v>N</v>
      </c>
      <c r="D261" s="6"/>
      <c r="E261" s="44" t="str">
        <f t="shared" si="124"/>
        <v>g) Viagens e alojamento no país e no estrangeiro</v>
      </c>
      <c r="F261" s="47">
        <f t="shared" ref="F261:G261" si="133">+F245</f>
        <v>0</v>
      </c>
      <c r="G261" s="48">
        <f t="shared" si="133"/>
        <v>0</v>
      </c>
      <c r="H261" s="168"/>
      <c r="I261" s="168"/>
      <c r="J261" s="168"/>
      <c r="K261" s="168"/>
      <c r="L261" s="168"/>
      <c r="M261" s="168"/>
      <c r="N261" s="168"/>
      <c r="O261" s="168"/>
      <c r="P261" s="167"/>
      <c r="Q261" s="167"/>
      <c r="R261" s="167"/>
      <c r="S261" s="154">
        <f t="shared" si="88"/>
        <v>0</v>
      </c>
      <c r="T261" s="61"/>
      <c r="U261" s="154">
        <f t="shared" si="89"/>
        <v>0</v>
      </c>
      <c r="V261" s="6"/>
      <c r="W261" s="177"/>
      <c r="X261" s="6"/>
      <c r="Y261" s="6"/>
    </row>
    <row r="262" spans="3:25">
      <c r="C262" s="6" t="str">
        <f t="shared" si="86"/>
        <v>N</v>
      </c>
      <c r="D262" s="6"/>
      <c r="E262" s="44" t="str">
        <f t="shared" si="124"/>
        <v>g) Viagens e alojamento no país e no estrangeiro</v>
      </c>
      <c r="F262" s="47">
        <f t="shared" ref="F262:G262" si="134">+F246</f>
        <v>0</v>
      </c>
      <c r="G262" s="48">
        <f t="shared" si="134"/>
        <v>0</v>
      </c>
      <c r="H262" s="168"/>
      <c r="I262" s="168"/>
      <c r="J262" s="168"/>
      <c r="K262" s="168"/>
      <c r="L262" s="168"/>
      <c r="M262" s="168"/>
      <c r="N262" s="168"/>
      <c r="O262" s="168"/>
      <c r="P262" s="167"/>
      <c r="Q262" s="167"/>
      <c r="R262" s="167"/>
      <c r="S262" s="154">
        <f t="shared" si="88"/>
        <v>0</v>
      </c>
      <c r="T262" s="61"/>
      <c r="U262" s="154">
        <f t="shared" si="89"/>
        <v>0</v>
      </c>
      <c r="V262" s="6"/>
      <c r="W262" s="177"/>
      <c r="X262" s="6"/>
      <c r="Y262" s="6"/>
    </row>
    <row r="263" spans="3:25">
      <c r="C263" s="6" t="str">
        <f t="shared" si="86"/>
        <v>N</v>
      </c>
      <c r="D263" s="6"/>
      <c r="E263" s="44" t="str">
        <f t="shared" si="124"/>
        <v>g) Viagens e alojamento no país e no estrangeiro</v>
      </c>
      <c r="F263" s="47">
        <f t="shared" ref="F263:G263" si="135">+F247</f>
        <v>0</v>
      </c>
      <c r="G263" s="48">
        <f t="shared" si="135"/>
        <v>0</v>
      </c>
      <c r="H263" s="168"/>
      <c r="I263" s="168"/>
      <c r="J263" s="168"/>
      <c r="K263" s="168"/>
      <c r="L263" s="168"/>
      <c r="M263" s="168"/>
      <c r="N263" s="168"/>
      <c r="O263" s="168"/>
      <c r="P263" s="167"/>
      <c r="Q263" s="167"/>
      <c r="R263" s="167"/>
      <c r="S263" s="154">
        <f t="shared" si="88"/>
        <v>0</v>
      </c>
      <c r="T263" s="61"/>
      <c r="U263" s="154">
        <f t="shared" si="89"/>
        <v>0</v>
      </c>
      <c r="V263" s="6"/>
      <c r="W263" s="177"/>
      <c r="X263" s="6"/>
      <c r="Y263" s="6"/>
    </row>
    <row r="264" spans="3:25">
      <c r="C264" s="6" t="str">
        <f t="shared" si="86"/>
        <v>N</v>
      </c>
      <c r="D264" s="6"/>
      <c r="E264" s="44" t="str">
        <f t="shared" si="124"/>
        <v>g) Viagens e alojamento no país e no estrangeiro</v>
      </c>
      <c r="F264" s="47">
        <f t="shared" ref="F264:G264" si="136">+F248</f>
        <v>0</v>
      </c>
      <c r="G264" s="48">
        <f t="shared" si="136"/>
        <v>0</v>
      </c>
      <c r="H264" s="168"/>
      <c r="I264" s="168"/>
      <c r="J264" s="168"/>
      <c r="K264" s="168"/>
      <c r="L264" s="168"/>
      <c r="M264" s="168"/>
      <c r="N264" s="168"/>
      <c r="O264" s="168"/>
      <c r="P264" s="167"/>
      <c r="Q264" s="167"/>
      <c r="R264" s="167"/>
      <c r="S264" s="154">
        <f t="shared" si="88"/>
        <v>0</v>
      </c>
      <c r="T264" s="61"/>
      <c r="U264" s="154">
        <f t="shared" si="89"/>
        <v>0</v>
      </c>
      <c r="V264" s="6"/>
      <c r="W264" s="177"/>
      <c r="X264" s="6"/>
      <c r="Y264" s="6"/>
    </row>
    <row r="265" spans="3:25">
      <c r="C265" s="6" t="str">
        <f t="shared" si="86"/>
        <v>N</v>
      </c>
      <c r="D265" s="6"/>
      <c r="E265" s="44" t="str">
        <f t="shared" si="124"/>
        <v>g) Viagens e alojamento no país e no estrangeiro</v>
      </c>
      <c r="F265" s="47">
        <f t="shared" ref="F265:G265" si="137">+F249</f>
        <v>0</v>
      </c>
      <c r="G265" s="48">
        <f t="shared" si="137"/>
        <v>0</v>
      </c>
      <c r="H265" s="168"/>
      <c r="I265" s="168"/>
      <c r="J265" s="168"/>
      <c r="K265" s="168"/>
      <c r="L265" s="168"/>
      <c r="M265" s="168"/>
      <c r="N265" s="168"/>
      <c r="O265" s="168"/>
      <c r="P265" s="167"/>
      <c r="Q265" s="167"/>
      <c r="R265" s="167"/>
      <c r="S265" s="154">
        <f t="shared" si="88"/>
        <v>0</v>
      </c>
      <c r="T265" s="61"/>
      <c r="U265" s="154">
        <f t="shared" si="89"/>
        <v>0</v>
      </c>
      <c r="V265" s="6"/>
      <c r="W265" s="177"/>
      <c r="X265" s="6"/>
      <c r="Y265" s="6"/>
    </row>
    <row r="266" spans="3:25">
      <c r="C266" s="6" t="str">
        <f t="shared" si="86"/>
        <v>N</v>
      </c>
      <c r="D266" s="6"/>
      <c r="E266" s="44" t="str">
        <f t="shared" si="124"/>
        <v>g) Viagens e alojamento no país e no estrangeiro</v>
      </c>
      <c r="F266" s="47">
        <f t="shared" ref="F266:G266" si="138">+F250</f>
        <v>0</v>
      </c>
      <c r="G266" s="48">
        <f t="shared" si="138"/>
        <v>0</v>
      </c>
      <c r="H266" s="168"/>
      <c r="I266" s="168"/>
      <c r="J266" s="168"/>
      <c r="K266" s="168"/>
      <c r="L266" s="168"/>
      <c r="M266" s="168"/>
      <c r="N266" s="168"/>
      <c r="O266" s="168"/>
      <c r="P266" s="167"/>
      <c r="Q266" s="167"/>
      <c r="R266" s="167"/>
      <c r="S266" s="154">
        <f t="shared" si="88"/>
        <v>0</v>
      </c>
      <c r="T266" s="61"/>
      <c r="U266" s="154">
        <f t="shared" si="89"/>
        <v>0</v>
      </c>
      <c r="V266" s="6"/>
      <c r="W266" s="177"/>
      <c r="X266" s="6"/>
      <c r="Y266" s="6"/>
    </row>
    <row r="267" spans="3:25" ht="51">
      <c r="C267" s="6" t="str">
        <f t="shared" si="86"/>
        <v>S</v>
      </c>
      <c r="D267" s="6"/>
      <c r="E267" s="78" t="s">
        <v>81</v>
      </c>
      <c r="F267" s="47">
        <f t="shared" ref="F267:G267" si="139">+F251</f>
        <v>0</v>
      </c>
      <c r="G267" s="48">
        <f t="shared" si="139"/>
        <v>0</v>
      </c>
      <c r="H267" s="168"/>
      <c r="I267" s="168"/>
      <c r="J267" s="168"/>
      <c r="K267" s="168"/>
      <c r="L267" s="168"/>
      <c r="M267" s="168"/>
      <c r="N267" s="168"/>
      <c r="O267" s="168"/>
      <c r="P267" s="167"/>
      <c r="Q267" s="167"/>
      <c r="R267" s="167"/>
      <c r="S267" s="154">
        <f t="shared" si="88"/>
        <v>0</v>
      </c>
      <c r="T267" s="61"/>
      <c r="U267" s="154">
        <f t="shared" si="89"/>
        <v>0</v>
      </c>
      <c r="V267" s="6"/>
      <c r="W267" s="177"/>
      <c r="X267" s="6"/>
      <c r="Y267" s="6"/>
    </row>
    <row r="268" spans="3:25" ht="51">
      <c r="C268" s="6" t="str">
        <f t="shared" si="86"/>
        <v>N</v>
      </c>
      <c r="D268" s="6"/>
      <c r="E268" s="78" t="s">
        <v>81</v>
      </c>
      <c r="F268" s="47">
        <f t="shared" ref="F268:G268" si="140">+F252</f>
        <v>0</v>
      </c>
      <c r="G268" s="48">
        <f t="shared" si="140"/>
        <v>0</v>
      </c>
      <c r="H268" s="168"/>
      <c r="I268" s="168"/>
      <c r="J268" s="168"/>
      <c r="K268" s="168"/>
      <c r="L268" s="168"/>
      <c r="M268" s="168"/>
      <c r="N268" s="168"/>
      <c r="O268" s="168"/>
      <c r="P268" s="167"/>
      <c r="Q268" s="167"/>
      <c r="R268" s="167"/>
      <c r="S268" s="154">
        <f t="shared" si="88"/>
        <v>0</v>
      </c>
      <c r="T268" s="61"/>
      <c r="U268" s="154">
        <f t="shared" si="89"/>
        <v>0</v>
      </c>
      <c r="V268" s="6"/>
      <c r="W268" s="177"/>
      <c r="X268" s="6"/>
      <c r="Y268" s="6"/>
    </row>
    <row r="269" spans="3:25">
      <c r="C269" s="6" t="str">
        <f t="shared" si="86"/>
        <v>N</v>
      </c>
      <c r="D269" s="6"/>
      <c r="E269" s="44" t="str">
        <f t="shared" ref="E269:E282" si="141">+E268</f>
        <v>h) Custos Indiretos 
(% de custos elegíveis, com exclusão de
subcontratações e recursos fornecidos por terceiros)</v>
      </c>
      <c r="F269" s="47">
        <f t="shared" ref="F269:G269" si="142">+F253</f>
        <v>0</v>
      </c>
      <c r="G269" s="48">
        <f t="shared" si="142"/>
        <v>0</v>
      </c>
      <c r="H269" s="168"/>
      <c r="I269" s="168"/>
      <c r="J269" s="168"/>
      <c r="K269" s="168"/>
      <c r="L269" s="168"/>
      <c r="M269" s="168"/>
      <c r="N269" s="168"/>
      <c r="O269" s="168"/>
      <c r="P269" s="167"/>
      <c r="Q269" s="167"/>
      <c r="R269" s="167"/>
      <c r="S269" s="154">
        <f t="shared" si="88"/>
        <v>0</v>
      </c>
      <c r="T269" s="61"/>
      <c r="U269" s="154">
        <f t="shared" si="89"/>
        <v>0</v>
      </c>
      <c r="V269" s="6"/>
      <c r="W269" s="177"/>
      <c r="X269" s="6"/>
      <c r="Y269" s="6"/>
    </row>
    <row r="270" spans="3:25">
      <c r="C270" s="6" t="str">
        <f t="shared" si="86"/>
        <v>N</v>
      </c>
      <c r="D270" s="6"/>
      <c r="E270" s="44" t="str">
        <f t="shared" si="141"/>
        <v>h) Custos Indiretos 
(% de custos elegíveis, com exclusão de
subcontratações e recursos fornecidos por terceiros)</v>
      </c>
      <c r="F270" s="47">
        <f t="shared" ref="F270:G270" si="143">+F254</f>
        <v>0</v>
      </c>
      <c r="G270" s="48">
        <f t="shared" si="143"/>
        <v>0</v>
      </c>
      <c r="H270" s="168"/>
      <c r="I270" s="168"/>
      <c r="J270" s="168"/>
      <c r="K270" s="168"/>
      <c r="L270" s="168"/>
      <c r="M270" s="168"/>
      <c r="N270" s="168"/>
      <c r="O270" s="168"/>
      <c r="P270" s="167"/>
      <c r="Q270" s="167"/>
      <c r="R270" s="167"/>
      <c r="S270" s="154">
        <f t="shared" si="88"/>
        <v>0</v>
      </c>
      <c r="T270" s="61"/>
      <c r="U270" s="154">
        <f t="shared" si="89"/>
        <v>0</v>
      </c>
      <c r="V270" s="6"/>
      <c r="W270" s="177"/>
      <c r="X270" s="6"/>
      <c r="Y270" s="6"/>
    </row>
    <row r="271" spans="3:25">
      <c r="C271" s="6" t="str">
        <f t="shared" si="86"/>
        <v>N</v>
      </c>
      <c r="D271" s="6"/>
      <c r="E271" s="44" t="str">
        <f t="shared" si="141"/>
        <v>h) Custos Indiretos 
(% de custos elegíveis, com exclusão de
subcontratações e recursos fornecidos por terceiros)</v>
      </c>
      <c r="F271" s="47">
        <f t="shared" ref="F271:G271" si="144">+F255</f>
        <v>0</v>
      </c>
      <c r="G271" s="48">
        <f t="shared" si="144"/>
        <v>0</v>
      </c>
      <c r="H271" s="168"/>
      <c r="I271" s="168"/>
      <c r="J271" s="168"/>
      <c r="K271" s="168"/>
      <c r="L271" s="168"/>
      <c r="M271" s="168"/>
      <c r="N271" s="168"/>
      <c r="O271" s="168"/>
      <c r="P271" s="167"/>
      <c r="Q271" s="167"/>
      <c r="R271" s="167"/>
      <c r="S271" s="154">
        <f t="shared" si="88"/>
        <v>0</v>
      </c>
      <c r="T271" s="61"/>
      <c r="U271" s="154">
        <f t="shared" si="89"/>
        <v>0</v>
      </c>
      <c r="V271" s="6"/>
      <c r="W271" s="177"/>
      <c r="X271" s="6"/>
      <c r="Y271" s="6"/>
    </row>
    <row r="272" spans="3:25">
      <c r="C272" s="6" t="str">
        <f t="shared" si="86"/>
        <v>N</v>
      </c>
      <c r="D272" s="6"/>
      <c r="E272" s="44" t="str">
        <f t="shared" si="141"/>
        <v>h) Custos Indiretos 
(% de custos elegíveis, com exclusão de
subcontratações e recursos fornecidos por terceiros)</v>
      </c>
      <c r="F272" s="47">
        <f t="shared" ref="F272:G272" si="145">+F256</f>
        <v>0</v>
      </c>
      <c r="G272" s="48">
        <f t="shared" si="145"/>
        <v>0</v>
      </c>
      <c r="H272" s="168"/>
      <c r="I272" s="168"/>
      <c r="J272" s="168"/>
      <c r="K272" s="168"/>
      <c r="L272" s="168"/>
      <c r="M272" s="168"/>
      <c r="N272" s="168"/>
      <c r="O272" s="168"/>
      <c r="P272" s="167"/>
      <c r="Q272" s="167"/>
      <c r="R272" s="167"/>
      <c r="S272" s="154">
        <f t="shared" si="88"/>
        <v>0</v>
      </c>
      <c r="T272" s="61"/>
      <c r="U272" s="154">
        <f t="shared" si="89"/>
        <v>0</v>
      </c>
      <c r="V272" s="6"/>
      <c r="W272" s="177"/>
      <c r="X272" s="6"/>
      <c r="Y272" s="6"/>
    </row>
    <row r="273" spans="3:25">
      <c r="C273" s="6" t="str">
        <f t="shared" si="86"/>
        <v>N</v>
      </c>
      <c r="D273" s="6"/>
      <c r="E273" s="44" t="str">
        <f t="shared" si="141"/>
        <v>h) Custos Indiretos 
(% de custos elegíveis, com exclusão de
subcontratações e recursos fornecidos por terceiros)</v>
      </c>
      <c r="F273" s="47">
        <f t="shared" ref="F273:G273" si="146">+F257</f>
        <v>0</v>
      </c>
      <c r="G273" s="48">
        <f t="shared" si="146"/>
        <v>0</v>
      </c>
      <c r="H273" s="168"/>
      <c r="I273" s="168"/>
      <c r="J273" s="168"/>
      <c r="K273" s="168"/>
      <c r="L273" s="168"/>
      <c r="M273" s="168"/>
      <c r="N273" s="168"/>
      <c r="O273" s="168"/>
      <c r="P273" s="167"/>
      <c r="Q273" s="167"/>
      <c r="R273" s="167"/>
      <c r="S273" s="154">
        <f t="shared" si="88"/>
        <v>0</v>
      </c>
      <c r="T273" s="61"/>
      <c r="U273" s="154">
        <f t="shared" si="89"/>
        <v>0</v>
      </c>
      <c r="V273" s="6"/>
      <c r="W273" s="177"/>
      <c r="X273" s="6"/>
      <c r="Y273" s="6"/>
    </row>
    <row r="274" spans="3:25">
      <c r="C274" s="6" t="str">
        <f t="shared" si="86"/>
        <v>N</v>
      </c>
      <c r="D274" s="6"/>
      <c r="E274" s="44" t="str">
        <f t="shared" si="141"/>
        <v>h) Custos Indiretos 
(% de custos elegíveis, com exclusão de
subcontratações e recursos fornecidos por terceiros)</v>
      </c>
      <c r="F274" s="47">
        <f t="shared" ref="F274:G274" si="147">+F258</f>
        <v>0</v>
      </c>
      <c r="G274" s="48">
        <f t="shared" si="147"/>
        <v>0</v>
      </c>
      <c r="H274" s="168"/>
      <c r="I274" s="168"/>
      <c r="J274" s="168"/>
      <c r="K274" s="168"/>
      <c r="L274" s="168"/>
      <c r="M274" s="168"/>
      <c r="N274" s="168"/>
      <c r="O274" s="168"/>
      <c r="P274" s="167"/>
      <c r="Q274" s="167"/>
      <c r="R274" s="167"/>
      <c r="S274" s="154">
        <f t="shared" si="88"/>
        <v>0</v>
      </c>
      <c r="T274" s="61"/>
      <c r="U274" s="154">
        <f t="shared" si="89"/>
        <v>0</v>
      </c>
      <c r="V274" s="6"/>
      <c r="W274" s="177"/>
      <c r="X274" s="6"/>
      <c r="Y274" s="6"/>
    </row>
    <row r="275" spans="3:25">
      <c r="C275" s="6" t="str">
        <f t="shared" si="86"/>
        <v>N</v>
      </c>
      <c r="D275" s="6"/>
      <c r="E275" s="44" t="str">
        <f t="shared" si="141"/>
        <v>h) Custos Indiretos 
(% de custos elegíveis, com exclusão de
subcontratações e recursos fornecidos por terceiros)</v>
      </c>
      <c r="F275" s="47">
        <f t="shared" ref="F275:G275" si="148">+F259</f>
        <v>0</v>
      </c>
      <c r="G275" s="48">
        <f t="shared" si="148"/>
        <v>0</v>
      </c>
      <c r="H275" s="168"/>
      <c r="I275" s="168"/>
      <c r="J275" s="168"/>
      <c r="K275" s="168"/>
      <c r="L275" s="168"/>
      <c r="M275" s="168"/>
      <c r="N275" s="168"/>
      <c r="O275" s="168"/>
      <c r="P275" s="167"/>
      <c r="Q275" s="167"/>
      <c r="R275" s="167"/>
      <c r="S275" s="154">
        <f t="shared" si="88"/>
        <v>0</v>
      </c>
      <c r="T275" s="61"/>
      <c r="U275" s="154">
        <f t="shared" si="89"/>
        <v>0</v>
      </c>
      <c r="V275" s="6"/>
      <c r="W275" s="177"/>
      <c r="X275" s="6"/>
      <c r="Y275" s="6"/>
    </row>
    <row r="276" spans="3:25">
      <c r="C276" s="6" t="str">
        <f t="shared" si="86"/>
        <v>N</v>
      </c>
      <c r="D276" s="6"/>
      <c r="E276" s="44" t="str">
        <f t="shared" si="141"/>
        <v>h) Custos Indiretos 
(% de custos elegíveis, com exclusão de
subcontratações e recursos fornecidos por terceiros)</v>
      </c>
      <c r="F276" s="47">
        <f t="shared" ref="F276:G276" si="149">+F260</f>
        <v>0</v>
      </c>
      <c r="G276" s="48">
        <f t="shared" si="149"/>
        <v>0</v>
      </c>
      <c r="H276" s="168"/>
      <c r="I276" s="168"/>
      <c r="J276" s="168"/>
      <c r="K276" s="168"/>
      <c r="L276" s="168"/>
      <c r="M276" s="168"/>
      <c r="N276" s="168"/>
      <c r="O276" s="168"/>
      <c r="P276" s="167"/>
      <c r="Q276" s="167"/>
      <c r="R276" s="167"/>
      <c r="S276" s="154">
        <f t="shared" si="88"/>
        <v>0</v>
      </c>
      <c r="T276" s="61"/>
      <c r="U276" s="154">
        <f t="shared" si="89"/>
        <v>0</v>
      </c>
      <c r="V276" s="6"/>
      <c r="W276" s="177"/>
      <c r="X276" s="6"/>
      <c r="Y276" s="6"/>
    </row>
    <row r="277" spans="3:25">
      <c r="C277" s="6" t="str">
        <f t="shared" si="86"/>
        <v>N</v>
      </c>
      <c r="D277" s="6"/>
      <c r="E277" s="44" t="str">
        <f t="shared" si="141"/>
        <v>h) Custos Indiretos 
(% de custos elegíveis, com exclusão de
subcontratações e recursos fornecidos por terceiros)</v>
      </c>
      <c r="F277" s="47">
        <f t="shared" ref="F277:G277" si="150">+F261</f>
        <v>0</v>
      </c>
      <c r="G277" s="48">
        <f t="shared" si="150"/>
        <v>0</v>
      </c>
      <c r="H277" s="168"/>
      <c r="I277" s="168"/>
      <c r="J277" s="168"/>
      <c r="K277" s="168"/>
      <c r="L277" s="168"/>
      <c r="M277" s="168"/>
      <c r="N277" s="168"/>
      <c r="O277" s="168"/>
      <c r="P277" s="167"/>
      <c r="Q277" s="167"/>
      <c r="R277" s="167"/>
      <c r="S277" s="154">
        <f t="shared" si="88"/>
        <v>0</v>
      </c>
      <c r="T277" s="61"/>
      <c r="U277" s="154">
        <f t="shared" si="89"/>
        <v>0</v>
      </c>
      <c r="V277" s="6"/>
      <c r="W277" s="177"/>
      <c r="X277" s="6"/>
      <c r="Y277" s="6"/>
    </row>
    <row r="278" spans="3:25">
      <c r="C278" s="6" t="str">
        <f t="shared" si="86"/>
        <v>N</v>
      </c>
      <c r="D278" s="6"/>
      <c r="E278" s="44" t="str">
        <f t="shared" si="141"/>
        <v>h) Custos Indiretos 
(% de custos elegíveis, com exclusão de
subcontratações e recursos fornecidos por terceiros)</v>
      </c>
      <c r="F278" s="47">
        <f t="shared" ref="F278:G278" si="151">+F262</f>
        <v>0</v>
      </c>
      <c r="G278" s="48">
        <f t="shared" si="151"/>
        <v>0</v>
      </c>
      <c r="H278" s="168"/>
      <c r="I278" s="168"/>
      <c r="J278" s="168"/>
      <c r="K278" s="168"/>
      <c r="L278" s="168"/>
      <c r="M278" s="168"/>
      <c r="N278" s="168"/>
      <c r="O278" s="168"/>
      <c r="P278" s="167"/>
      <c r="Q278" s="167"/>
      <c r="R278" s="167"/>
      <c r="S278" s="154">
        <f t="shared" si="88"/>
        <v>0</v>
      </c>
      <c r="T278" s="61"/>
      <c r="U278" s="154">
        <f t="shared" si="89"/>
        <v>0</v>
      </c>
      <c r="V278" s="6"/>
      <c r="W278" s="177"/>
      <c r="X278" s="6"/>
      <c r="Y278" s="6"/>
    </row>
    <row r="279" spans="3:25">
      <c r="C279" s="6" t="str">
        <f t="shared" si="86"/>
        <v>N</v>
      </c>
      <c r="D279" s="6"/>
      <c r="E279" s="44" t="str">
        <f t="shared" si="141"/>
        <v>h) Custos Indiretos 
(% de custos elegíveis, com exclusão de
subcontratações e recursos fornecidos por terceiros)</v>
      </c>
      <c r="F279" s="47">
        <f t="shared" ref="F279:G279" si="152">+F263</f>
        <v>0</v>
      </c>
      <c r="G279" s="48">
        <f t="shared" si="152"/>
        <v>0</v>
      </c>
      <c r="H279" s="168"/>
      <c r="I279" s="168"/>
      <c r="J279" s="168"/>
      <c r="K279" s="168"/>
      <c r="L279" s="168"/>
      <c r="M279" s="168"/>
      <c r="N279" s="168"/>
      <c r="O279" s="168"/>
      <c r="P279" s="167"/>
      <c r="Q279" s="167"/>
      <c r="R279" s="167"/>
      <c r="S279" s="154">
        <f t="shared" si="88"/>
        <v>0</v>
      </c>
      <c r="T279" s="61"/>
      <c r="U279" s="154">
        <f t="shared" si="89"/>
        <v>0</v>
      </c>
      <c r="V279" s="6"/>
      <c r="W279" s="177"/>
      <c r="X279" s="6"/>
      <c r="Y279" s="6"/>
    </row>
    <row r="280" spans="3:25">
      <c r="C280" s="6" t="str">
        <f t="shared" si="86"/>
        <v>N</v>
      </c>
      <c r="D280" s="6"/>
      <c r="E280" s="44" t="str">
        <f t="shared" si="141"/>
        <v>h) Custos Indiretos 
(% de custos elegíveis, com exclusão de
subcontratações e recursos fornecidos por terceiros)</v>
      </c>
      <c r="F280" s="47">
        <f t="shared" ref="F280:G280" si="153">+F264</f>
        <v>0</v>
      </c>
      <c r="G280" s="48">
        <f t="shared" si="153"/>
        <v>0</v>
      </c>
      <c r="H280" s="168"/>
      <c r="I280" s="168"/>
      <c r="J280" s="168"/>
      <c r="K280" s="168"/>
      <c r="L280" s="168"/>
      <c r="M280" s="168"/>
      <c r="N280" s="168"/>
      <c r="O280" s="168"/>
      <c r="P280" s="167"/>
      <c r="Q280" s="167"/>
      <c r="R280" s="167"/>
      <c r="S280" s="154">
        <f t="shared" si="88"/>
        <v>0</v>
      </c>
      <c r="T280" s="61"/>
      <c r="U280" s="154">
        <f t="shared" si="89"/>
        <v>0</v>
      </c>
      <c r="V280" s="6"/>
      <c r="W280" s="177"/>
      <c r="X280" s="6"/>
      <c r="Y280" s="6"/>
    </row>
    <row r="281" spans="3:25">
      <c r="C281" s="6" t="str">
        <f t="shared" si="86"/>
        <v>N</v>
      </c>
      <c r="D281" s="6"/>
      <c r="E281" s="44" t="str">
        <f t="shared" si="141"/>
        <v>h) Custos Indiretos 
(% de custos elegíveis, com exclusão de
subcontratações e recursos fornecidos por terceiros)</v>
      </c>
      <c r="F281" s="47">
        <f t="shared" ref="F281:G281" si="154">+F265</f>
        <v>0</v>
      </c>
      <c r="G281" s="48">
        <f t="shared" si="154"/>
        <v>0</v>
      </c>
      <c r="H281" s="168"/>
      <c r="I281" s="168"/>
      <c r="J281" s="168"/>
      <c r="K281" s="168"/>
      <c r="L281" s="168"/>
      <c r="M281" s="168"/>
      <c r="N281" s="168"/>
      <c r="O281" s="168"/>
      <c r="P281" s="167"/>
      <c r="Q281" s="167"/>
      <c r="R281" s="167"/>
      <c r="S281" s="154">
        <f t="shared" si="88"/>
        <v>0</v>
      </c>
      <c r="T281" s="61"/>
      <c r="U281" s="154">
        <f t="shared" si="89"/>
        <v>0</v>
      </c>
      <c r="V281" s="6"/>
      <c r="W281" s="177"/>
      <c r="X281" s="6"/>
      <c r="Y281" s="6"/>
    </row>
    <row r="282" spans="3:25">
      <c r="C282" s="6" t="str">
        <f t="shared" si="86"/>
        <v>N</v>
      </c>
      <c r="D282" s="6"/>
      <c r="E282" s="44" t="str">
        <f t="shared" si="141"/>
        <v>h) Custos Indiretos 
(% de custos elegíveis, com exclusão de
subcontratações e recursos fornecidos por terceiros)</v>
      </c>
      <c r="F282" s="47">
        <f t="shared" ref="F282:G282" si="155">+F266</f>
        <v>0</v>
      </c>
      <c r="G282" s="48">
        <f t="shared" si="155"/>
        <v>0</v>
      </c>
      <c r="H282" s="168"/>
      <c r="I282" s="168"/>
      <c r="J282" s="168"/>
      <c r="K282" s="168"/>
      <c r="L282" s="168"/>
      <c r="M282" s="168"/>
      <c r="N282" s="168"/>
      <c r="O282" s="168"/>
      <c r="P282" s="167"/>
      <c r="Q282" s="167"/>
      <c r="R282" s="167"/>
      <c r="S282" s="154">
        <f t="shared" si="88"/>
        <v>0</v>
      </c>
      <c r="T282" s="61"/>
      <c r="U282" s="154">
        <f t="shared" si="89"/>
        <v>0</v>
      </c>
      <c r="V282" s="6"/>
      <c r="W282" s="177"/>
      <c r="X282" s="6"/>
      <c r="Y282" s="6"/>
    </row>
    <row r="283" spans="3:25">
      <c r="C283" s="6" t="str">
        <f t="shared" si="86"/>
        <v>s</v>
      </c>
      <c r="D283" s="6"/>
      <c r="E283" s="53" t="s">
        <v>37</v>
      </c>
      <c r="F283" s="49" t="s">
        <v>37</v>
      </c>
      <c r="G283" s="50" t="s">
        <v>37</v>
      </c>
      <c r="H283" s="77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2" t="s">
        <v>37</v>
      </c>
      <c r="V283" s="6"/>
      <c r="W283" s="177"/>
      <c r="X283" s="6"/>
      <c r="Y283" s="6"/>
    </row>
  </sheetData>
  <sheetProtection formatCells="0" formatColumns="0" formatRows="0" autoFilter="0"/>
  <autoFilter ref="C19:C283" xr:uid="{00000000-0009-0000-0000-000002000000}"/>
  <mergeCells count="1">
    <mergeCell ref="C12:C18"/>
  </mergeCells>
  <conditionalFormatting sqref="D52:D53 D68:D69 D84:D85 D100:D101 D116:D117 D132:D133 D148 D37 C37:C283 C19:D36 C1:D3 D4 C12 D6:D18">
    <cfRule type="containsText" dxfId="2989" priority="116" operator="containsText" text="Preencha">
      <formula>NOT(ISERROR(SEARCH("Preencha",C1)))</formula>
    </cfRule>
    <cfRule type="cellIs" dxfId="2988" priority="117" operator="equal">
      <formula>"Selecione uma opção:"</formula>
    </cfRule>
  </conditionalFormatting>
  <conditionalFormatting sqref="V1:V2 V52:V53 V68:V69 V84:V85 V100:V101 V116:V117 V132:V133 V148 V171:V283 V4:V37">
    <cfRule type="containsText" dxfId="2987" priority="96" operator="containsText" text="Preencha">
      <formula>NOT(ISERROR(SEARCH("Preencha",V1)))</formula>
    </cfRule>
    <cfRule type="cellIs" dxfId="2986" priority="97" operator="equal">
      <formula>"Selecione uma opção:"</formula>
    </cfRule>
  </conditionalFormatting>
  <conditionalFormatting sqref="D149:D283">
    <cfRule type="containsText" dxfId="2985" priority="94" operator="containsText" text="Preencha">
      <formula>NOT(ISERROR(SEARCH("Preencha",D149)))</formula>
    </cfRule>
    <cfRule type="cellIs" dxfId="2984" priority="95" operator="equal">
      <formula>"Selecione uma opção:"</formula>
    </cfRule>
  </conditionalFormatting>
  <conditionalFormatting sqref="V149:V170">
    <cfRule type="containsText" dxfId="2983" priority="90" operator="containsText" text="Preencha">
      <formula>NOT(ISERROR(SEARCH("Preencha",V149)))</formula>
    </cfRule>
    <cfRule type="cellIs" dxfId="2982" priority="91" operator="equal">
      <formula>"Selecione uma opção:"</formula>
    </cfRule>
  </conditionalFormatting>
  <conditionalFormatting sqref="E21:E35 E37 E53 E69 E85 E101 E117">
    <cfRule type="expression" dxfId="2981" priority="89">
      <formula>E21=E20</formula>
    </cfRule>
  </conditionalFormatting>
  <conditionalFormatting sqref="W1:X2 W19:X19 W148:X148 W171:X283 W4:X16">
    <cfRule type="containsText" dxfId="2980" priority="85" operator="containsText" text="Preencha">
      <formula>NOT(ISERROR(SEARCH("Preencha",W1)))</formula>
    </cfRule>
    <cfRule type="cellIs" dxfId="2979" priority="86" operator="equal">
      <formula>"Selecione uma opção:"</formula>
    </cfRule>
  </conditionalFormatting>
  <conditionalFormatting sqref="W149:X170">
    <cfRule type="containsText" dxfId="2978" priority="83" operator="containsText" text="Preencha">
      <formula>NOT(ISERROR(SEARCH("Preencha",W149)))</formula>
    </cfRule>
    <cfRule type="cellIs" dxfId="2977" priority="84" operator="equal">
      <formula>"Selecione uma opção:"</formula>
    </cfRule>
  </conditionalFormatting>
  <conditionalFormatting sqref="Y1:Y37 Y52:Y53 Y68:Y69 Y84:Y85 Y100:Y101 Y116:Y117 Y132:Y133 Y148 Y171:Y283">
    <cfRule type="containsText" dxfId="2976" priority="81" operator="containsText" text="Preencha">
      <formula>NOT(ISERROR(SEARCH("Preencha",Y1)))</formula>
    </cfRule>
    <cfRule type="cellIs" dxfId="2975" priority="82" operator="equal">
      <formula>"Selecione uma opção:"</formula>
    </cfRule>
  </conditionalFormatting>
  <conditionalFormatting sqref="Y149:Y170">
    <cfRule type="containsText" dxfId="2974" priority="79" operator="containsText" text="Preencha">
      <formula>NOT(ISERROR(SEARCH("Preencha",Y149)))</formula>
    </cfRule>
    <cfRule type="cellIs" dxfId="2973" priority="80" operator="equal">
      <formula>"Selecione uma opção:"</formula>
    </cfRule>
  </conditionalFormatting>
  <conditionalFormatting sqref="E36 E52 E68 E84 E100 E116 E132">
    <cfRule type="expression" dxfId="2972" priority="171">
      <formula>E36=E21</formula>
    </cfRule>
  </conditionalFormatting>
  <conditionalFormatting sqref="D38:D51">
    <cfRule type="containsText" dxfId="2971" priority="77" operator="containsText" text="Preencha">
      <formula>NOT(ISERROR(SEARCH("Preencha",D38)))</formula>
    </cfRule>
    <cfRule type="cellIs" dxfId="2970" priority="78" operator="equal">
      <formula>"Selecione uma opção:"</formula>
    </cfRule>
  </conditionalFormatting>
  <conditionalFormatting sqref="T38:T51">
    <cfRule type="expression" dxfId="2969" priority="76">
      <formula>$K38&lt;&gt;""</formula>
    </cfRule>
  </conditionalFormatting>
  <conditionalFormatting sqref="V38:V51">
    <cfRule type="containsText" dxfId="2968" priority="74" operator="containsText" text="Preencha">
      <formula>NOT(ISERROR(SEARCH("Preencha",V38)))</formula>
    </cfRule>
    <cfRule type="cellIs" dxfId="2967" priority="75" operator="equal">
      <formula>"Selecione uma opção:"</formula>
    </cfRule>
  </conditionalFormatting>
  <conditionalFormatting sqref="E38:E51">
    <cfRule type="expression" dxfId="2966" priority="73">
      <formula>E38=E37</formula>
    </cfRule>
  </conditionalFormatting>
  <conditionalFormatting sqref="Y38:Y51">
    <cfRule type="containsText" dxfId="2965" priority="71" operator="containsText" text="Preencha">
      <formula>NOT(ISERROR(SEARCH("Preencha",Y38)))</formula>
    </cfRule>
    <cfRule type="cellIs" dxfId="2964" priority="72" operator="equal">
      <formula>"Selecione uma opção:"</formula>
    </cfRule>
  </conditionalFormatting>
  <conditionalFormatting sqref="D54:D67">
    <cfRule type="containsText" dxfId="2963" priority="69" operator="containsText" text="Preencha">
      <formula>NOT(ISERROR(SEARCH("Preencha",D54)))</formula>
    </cfRule>
    <cfRule type="cellIs" dxfId="2962" priority="70" operator="equal">
      <formula>"Selecione uma opção:"</formula>
    </cfRule>
  </conditionalFormatting>
  <conditionalFormatting sqref="V54:V67">
    <cfRule type="containsText" dxfId="2961" priority="66" operator="containsText" text="Preencha">
      <formula>NOT(ISERROR(SEARCH("Preencha",V54)))</formula>
    </cfRule>
    <cfRule type="cellIs" dxfId="2960" priority="67" operator="equal">
      <formula>"Selecione uma opção:"</formula>
    </cfRule>
  </conditionalFormatting>
  <conditionalFormatting sqref="E54:E67">
    <cfRule type="expression" dxfId="2959" priority="65">
      <formula>E54=E53</formula>
    </cfRule>
  </conditionalFormatting>
  <conditionalFormatting sqref="Y54:Y67">
    <cfRule type="containsText" dxfId="2958" priority="63" operator="containsText" text="Preencha">
      <formula>NOT(ISERROR(SEARCH("Preencha",Y54)))</formula>
    </cfRule>
    <cfRule type="cellIs" dxfId="2957" priority="64" operator="equal">
      <formula>"Selecione uma opção:"</formula>
    </cfRule>
  </conditionalFormatting>
  <conditionalFormatting sqref="D70:D83">
    <cfRule type="containsText" dxfId="2956" priority="61" operator="containsText" text="Preencha">
      <formula>NOT(ISERROR(SEARCH("Preencha",D70)))</formula>
    </cfRule>
    <cfRule type="cellIs" dxfId="2955" priority="62" operator="equal">
      <formula>"Selecione uma opção:"</formula>
    </cfRule>
  </conditionalFormatting>
  <conditionalFormatting sqref="V70:V83">
    <cfRule type="containsText" dxfId="2954" priority="58" operator="containsText" text="Preencha">
      <formula>NOT(ISERROR(SEARCH("Preencha",V70)))</formula>
    </cfRule>
    <cfRule type="cellIs" dxfId="2953" priority="59" operator="equal">
      <formula>"Selecione uma opção:"</formula>
    </cfRule>
  </conditionalFormatting>
  <conditionalFormatting sqref="E70:E83">
    <cfRule type="expression" dxfId="2952" priority="57">
      <formula>E70=E69</formula>
    </cfRule>
  </conditionalFormatting>
  <conditionalFormatting sqref="Y70:Y83">
    <cfRule type="containsText" dxfId="2951" priority="55" operator="containsText" text="Preencha">
      <formula>NOT(ISERROR(SEARCH("Preencha",Y70)))</formula>
    </cfRule>
    <cfRule type="cellIs" dxfId="2950" priority="56" operator="equal">
      <formula>"Selecione uma opção:"</formula>
    </cfRule>
  </conditionalFormatting>
  <conditionalFormatting sqref="D86:D99">
    <cfRule type="containsText" dxfId="2949" priority="53" operator="containsText" text="Preencha">
      <formula>NOT(ISERROR(SEARCH("Preencha",D86)))</formula>
    </cfRule>
    <cfRule type="cellIs" dxfId="2948" priority="54" operator="equal">
      <formula>"Selecione uma opção:"</formula>
    </cfRule>
  </conditionalFormatting>
  <conditionalFormatting sqref="T86:T99">
    <cfRule type="expression" dxfId="2947" priority="52">
      <formula>$K86&lt;&gt;""</formula>
    </cfRule>
  </conditionalFormatting>
  <conditionalFormatting sqref="V86:V99">
    <cfRule type="containsText" dxfId="2946" priority="50" operator="containsText" text="Preencha">
      <formula>NOT(ISERROR(SEARCH("Preencha",V86)))</formula>
    </cfRule>
    <cfRule type="cellIs" dxfId="2945" priority="51" operator="equal">
      <formula>"Selecione uma opção:"</formula>
    </cfRule>
  </conditionalFormatting>
  <conditionalFormatting sqref="E86:E99">
    <cfRule type="expression" dxfId="2944" priority="49">
      <formula>E86=E85</formula>
    </cfRule>
  </conditionalFormatting>
  <conditionalFormatting sqref="Y86:Y99">
    <cfRule type="containsText" dxfId="2943" priority="47" operator="containsText" text="Preencha">
      <formula>NOT(ISERROR(SEARCH("Preencha",Y86)))</formula>
    </cfRule>
    <cfRule type="cellIs" dxfId="2942" priority="48" operator="equal">
      <formula>"Selecione uma opção:"</formula>
    </cfRule>
  </conditionalFormatting>
  <conditionalFormatting sqref="D102:D115">
    <cfRule type="containsText" dxfId="2941" priority="45" operator="containsText" text="Preencha">
      <formula>NOT(ISERROR(SEARCH("Preencha",D102)))</formula>
    </cfRule>
    <cfRule type="cellIs" dxfId="2940" priority="46" operator="equal">
      <formula>"Selecione uma opção:"</formula>
    </cfRule>
  </conditionalFormatting>
  <conditionalFormatting sqref="V102:V115">
    <cfRule type="containsText" dxfId="2939" priority="42" operator="containsText" text="Preencha">
      <formula>NOT(ISERROR(SEARCH("Preencha",V102)))</formula>
    </cfRule>
    <cfRule type="cellIs" dxfId="2938" priority="43" operator="equal">
      <formula>"Selecione uma opção:"</formula>
    </cfRule>
  </conditionalFormatting>
  <conditionalFormatting sqref="E102:E115">
    <cfRule type="expression" dxfId="2937" priority="41">
      <formula>E102=E101</formula>
    </cfRule>
  </conditionalFormatting>
  <conditionalFormatting sqref="Y102:Y115">
    <cfRule type="containsText" dxfId="2936" priority="39" operator="containsText" text="Preencha">
      <formula>NOT(ISERROR(SEARCH("Preencha",Y102)))</formula>
    </cfRule>
    <cfRule type="cellIs" dxfId="2935" priority="40" operator="equal">
      <formula>"Selecione uma opção:"</formula>
    </cfRule>
  </conditionalFormatting>
  <conditionalFormatting sqref="D118:D131">
    <cfRule type="containsText" dxfId="2934" priority="37" operator="containsText" text="Preencha">
      <formula>NOT(ISERROR(SEARCH("Preencha",D118)))</formula>
    </cfRule>
    <cfRule type="cellIs" dxfId="2933" priority="38" operator="equal">
      <formula>"Selecione uma opção:"</formula>
    </cfRule>
  </conditionalFormatting>
  <conditionalFormatting sqref="T118:T131">
    <cfRule type="expression" dxfId="2932" priority="36">
      <formula>$K118&lt;&gt;""</formula>
    </cfRule>
  </conditionalFormatting>
  <conditionalFormatting sqref="V118:V131">
    <cfRule type="containsText" dxfId="2931" priority="34" operator="containsText" text="Preencha">
      <formula>NOT(ISERROR(SEARCH("Preencha",V118)))</formula>
    </cfRule>
    <cfRule type="cellIs" dxfId="2930" priority="35" operator="equal">
      <formula>"Selecione uma opção:"</formula>
    </cfRule>
  </conditionalFormatting>
  <conditionalFormatting sqref="E118:E131">
    <cfRule type="expression" dxfId="2929" priority="33">
      <formula>E118=E117</formula>
    </cfRule>
  </conditionalFormatting>
  <conditionalFormatting sqref="Y118:Y131">
    <cfRule type="containsText" dxfId="2928" priority="31" operator="containsText" text="Preencha">
      <formula>NOT(ISERROR(SEARCH("Preencha",Y118)))</formula>
    </cfRule>
    <cfRule type="cellIs" dxfId="2927" priority="32" operator="equal">
      <formula>"Selecione uma opção:"</formula>
    </cfRule>
  </conditionalFormatting>
  <conditionalFormatting sqref="D134:D147">
    <cfRule type="containsText" dxfId="2926" priority="27" operator="containsText" text="Preencha">
      <formula>NOT(ISERROR(SEARCH("Preencha",D134)))</formula>
    </cfRule>
    <cfRule type="cellIs" dxfId="2925" priority="28" operator="equal">
      <formula>"Selecione uma opção:"</formula>
    </cfRule>
  </conditionalFormatting>
  <conditionalFormatting sqref="V134:V147">
    <cfRule type="containsText" dxfId="2924" priority="24" operator="containsText" text="Preencha">
      <formula>NOT(ISERROR(SEARCH("Preencha",V134)))</formula>
    </cfRule>
    <cfRule type="cellIs" dxfId="2923" priority="25" operator="equal">
      <formula>"Selecione uma opção:"</formula>
    </cfRule>
  </conditionalFormatting>
  <conditionalFormatting sqref="E134:E147">
    <cfRule type="expression" dxfId="2922" priority="23">
      <formula>E134=E133</formula>
    </cfRule>
  </conditionalFormatting>
  <conditionalFormatting sqref="Y134:Y147">
    <cfRule type="containsText" dxfId="2921" priority="21" operator="containsText" text="Preencha">
      <formula>NOT(ISERROR(SEARCH("Preencha",Y134)))</formula>
    </cfRule>
    <cfRule type="cellIs" dxfId="2920" priority="22" operator="equal">
      <formula>"Selecione uma opção:"</formula>
    </cfRule>
  </conditionalFormatting>
  <conditionalFormatting sqref="T21:X147 F20:X20 Q133:S148 F133:P147 F21:S132">
    <cfRule type="cellIs" dxfId="2919" priority="20" operator="equal">
      <formula>0</formula>
    </cfRule>
  </conditionalFormatting>
  <conditionalFormatting sqref="E156:E170 E172 E188 E204 E220 E236 E252 E268">
    <cfRule type="expression" dxfId="2918" priority="17">
      <formula>E156=E155</formula>
    </cfRule>
  </conditionalFormatting>
  <conditionalFormatting sqref="E171 E187 E203 E219 E235 E251 E267">
    <cfRule type="expression" dxfId="2917" priority="19">
      <formula>E171=E156</formula>
    </cfRule>
  </conditionalFormatting>
  <conditionalFormatting sqref="E173:E186">
    <cfRule type="expression" dxfId="2916" priority="15">
      <formula>E173=E172</formula>
    </cfRule>
  </conditionalFormatting>
  <conditionalFormatting sqref="E189:E202">
    <cfRule type="expression" dxfId="2915" priority="13">
      <formula>E189=E188</formula>
    </cfRule>
  </conditionalFormatting>
  <conditionalFormatting sqref="E205:E218">
    <cfRule type="expression" dxfId="2914" priority="11">
      <formula>E205=E204</formula>
    </cfRule>
  </conditionalFormatting>
  <conditionalFormatting sqref="E221:E234">
    <cfRule type="expression" dxfId="2913" priority="9">
      <formula>E221=E220</formula>
    </cfRule>
  </conditionalFormatting>
  <conditionalFormatting sqref="E237:E250">
    <cfRule type="expression" dxfId="2912" priority="7">
      <formula>E237=E236</formula>
    </cfRule>
  </conditionalFormatting>
  <conditionalFormatting sqref="E253:E266">
    <cfRule type="expression" dxfId="2911" priority="5">
      <formula>E253=E252</formula>
    </cfRule>
  </conditionalFormatting>
  <conditionalFormatting sqref="E269:E282">
    <cfRule type="expression" dxfId="2910" priority="3">
      <formula>E269=E268</formula>
    </cfRule>
  </conditionalFormatting>
  <conditionalFormatting sqref="F155:U282">
    <cfRule type="cellIs" dxfId="2909" priority="2" operator="equal">
      <formula>0</formula>
    </cfRule>
  </conditionalFormatting>
  <conditionalFormatting sqref="E133">
    <cfRule type="expression" dxfId="2908" priority="1">
      <formula>E133=E132</formula>
    </cfRule>
  </conditionalFormatting>
  <pageMargins left="0.7" right="0.7" top="0.75" bottom="0.75" header="0.3" footer="0.3"/>
  <pageSetup paperSize="9" orientation="portrait" r:id="rId1"/>
  <ignoredErrors>
    <ignoredError sqref="Q52 Q53:Q67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3" tint="0.79998168889431442"/>
  </sheetPr>
  <dimension ref="B1:M107"/>
  <sheetViews>
    <sheetView showGridLines="0" zoomScale="90" zoomScaleNormal="90" workbookViewId="0">
      <selection activeCell="G18" sqref="G18"/>
    </sheetView>
  </sheetViews>
  <sheetFormatPr defaultColWidth="9.140625" defaultRowHeight="15"/>
  <cols>
    <col min="1" max="1" width="1.140625" customWidth="1"/>
    <col min="2" max="2" width="3.42578125" customWidth="1"/>
    <col min="3" max="3" width="31" customWidth="1"/>
    <col min="4" max="4" width="27.42578125" customWidth="1"/>
    <col min="5" max="6" width="8.7109375" hidden="1" customWidth="1"/>
    <col min="7" max="10" width="13.42578125" customWidth="1"/>
    <col min="11" max="11" width="15" customWidth="1"/>
    <col min="12" max="12" width="13.42578125" customWidth="1"/>
    <col min="13" max="13" width="3.5703125" customWidth="1"/>
  </cols>
  <sheetData>
    <row r="1" spans="2:13" s="5" customFormat="1" ht="4.5" customHeight="1">
      <c r="B1" s="4"/>
    </row>
    <row r="2" spans="2:13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2:13" s="7" customFormat="1" ht="19.5" customHeight="1">
      <c r="B3" s="6"/>
      <c r="C3" s="64" t="s">
        <v>179</v>
      </c>
      <c r="D3" s="65"/>
      <c r="E3" s="65"/>
      <c r="F3" s="65"/>
      <c r="G3" s="65"/>
      <c r="H3" s="65"/>
      <c r="I3" s="65"/>
      <c r="J3" s="65"/>
      <c r="K3" s="65"/>
      <c r="L3" s="65"/>
      <c r="M3" s="63"/>
    </row>
    <row r="4" spans="2:13" s="7" customFormat="1" ht="19.5" customHeight="1">
      <c r="B4" s="6"/>
      <c r="C4" s="67"/>
      <c r="D4" s="66"/>
      <c r="E4" s="66"/>
      <c r="F4" s="66"/>
      <c r="G4" s="66"/>
      <c r="H4" s="66"/>
      <c r="I4" s="66"/>
      <c r="J4" s="66"/>
      <c r="K4" s="66"/>
      <c r="L4" s="66"/>
      <c r="M4" s="63"/>
    </row>
    <row r="5" spans="2:13" s="7" customFormat="1" ht="57" customHeight="1">
      <c r="B5" s="6"/>
      <c r="C5" s="211" t="s">
        <v>181</v>
      </c>
      <c r="D5" s="211"/>
      <c r="E5" s="211"/>
      <c r="F5" s="211"/>
      <c r="G5" s="211"/>
      <c r="H5" s="211"/>
      <c r="I5" s="211"/>
      <c r="J5" s="211"/>
      <c r="K5" s="211"/>
      <c r="L5" s="211"/>
      <c r="M5" s="63"/>
    </row>
    <row r="6" spans="2:13" s="7" customFormat="1" ht="19.5" customHeight="1">
      <c r="B6" s="6"/>
      <c r="C6" s="68"/>
      <c r="D6" s="63"/>
      <c r="E6" s="63"/>
      <c r="F6" s="63"/>
      <c r="G6" s="63"/>
      <c r="H6" s="63"/>
      <c r="I6" s="63"/>
      <c r="J6" s="63"/>
      <c r="K6" s="66"/>
      <c r="L6" s="66"/>
      <c r="M6" s="63"/>
    </row>
    <row r="7" spans="2:13" s="5" customFormat="1" ht="19.5" customHeight="1">
      <c r="B7" s="6"/>
      <c r="C7" s="64" t="s">
        <v>180</v>
      </c>
      <c r="D7" s="65"/>
      <c r="E7" s="65"/>
      <c r="F7" s="65"/>
      <c r="G7" s="65"/>
      <c r="H7" s="65"/>
      <c r="I7" s="65"/>
      <c r="J7" s="65"/>
      <c r="K7" s="65"/>
      <c r="L7" s="65"/>
      <c r="M7" s="66"/>
    </row>
    <row r="8" spans="2:13" s="5" customFormat="1" ht="19.5" customHeight="1" thickBot="1">
      <c r="B8" s="6"/>
      <c r="C8" s="8"/>
      <c r="D8" s="8"/>
      <c r="E8" s="8"/>
      <c r="F8" s="8"/>
      <c r="G8" s="8"/>
      <c r="H8" s="8"/>
      <c r="I8" s="9"/>
      <c r="J8" s="9"/>
      <c r="K8" s="9"/>
      <c r="L8" s="9"/>
      <c r="M8" s="66"/>
    </row>
    <row r="9" spans="2:13" s="5" customFormat="1" ht="39.75" customHeight="1" thickBot="1">
      <c r="B9" s="6"/>
      <c r="C9" s="134" t="s">
        <v>141</v>
      </c>
      <c r="D9" s="135" t="s">
        <v>70</v>
      </c>
      <c r="E9" s="136"/>
      <c r="F9" s="89"/>
      <c r="G9" s="89" t="s">
        <v>178</v>
      </c>
      <c r="H9" s="89" t="s">
        <v>177</v>
      </c>
      <c r="I9" s="136" t="s">
        <v>28</v>
      </c>
      <c r="J9" s="89" t="s">
        <v>112</v>
      </c>
      <c r="K9" s="89" t="s">
        <v>113</v>
      </c>
      <c r="L9" s="89" t="s">
        <v>114</v>
      </c>
      <c r="M9" s="66"/>
    </row>
    <row r="10" spans="2:13" s="5" customFormat="1" ht="17.25" customHeight="1">
      <c r="B10" s="6" t="str">
        <f>+C10&amp;E10</f>
        <v/>
      </c>
      <c r="C10" s="130"/>
      <c r="D10" s="130"/>
      <c r="E10" s="131"/>
      <c r="F10" s="131"/>
      <c r="G10" s="246"/>
      <c r="H10" s="246"/>
      <c r="I10" s="247" t="str">
        <f>+IF(G10="","",H10/G10)</f>
        <v/>
      </c>
      <c r="J10" s="248"/>
      <c r="K10" s="249">
        <f>G10+H10+J10</f>
        <v>0</v>
      </c>
      <c r="L10" s="249">
        <f>++IF(K10=0,0,K10/1720)</f>
        <v>0</v>
      </c>
      <c r="M10" s="66"/>
    </row>
    <row r="11" spans="2:13" s="5" customFormat="1" ht="17.25" customHeight="1">
      <c r="B11" s="6" t="str">
        <f t="shared" ref="B11:B74" si="0">+C11&amp;E11</f>
        <v/>
      </c>
      <c r="C11" s="57"/>
      <c r="D11" s="57"/>
      <c r="E11" s="62"/>
      <c r="F11" s="62"/>
      <c r="G11" s="250"/>
      <c r="H11" s="250"/>
      <c r="I11" s="247" t="str">
        <f>+IF(G11="","",H11/G11)</f>
        <v/>
      </c>
      <c r="J11" s="250"/>
      <c r="K11" s="249">
        <f>+G11+H11+J11</f>
        <v>0</v>
      </c>
      <c r="L11" s="249">
        <f>++IF(K11=0,0,K11/1720)</f>
        <v>0</v>
      </c>
      <c r="M11" s="66"/>
    </row>
    <row r="12" spans="2:13" s="5" customFormat="1" ht="17.25" customHeight="1">
      <c r="B12" s="6" t="str">
        <f t="shared" si="0"/>
        <v/>
      </c>
      <c r="C12" s="57"/>
      <c r="D12" s="57"/>
      <c r="E12" s="62"/>
      <c r="F12" s="62"/>
      <c r="G12" s="250"/>
      <c r="H12" s="250"/>
      <c r="I12" s="247" t="str">
        <f t="shared" ref="I12:I104" si="1">+IF(G12="","",H12/G12)</f>
        <v/>
      </c>
      <c r="J12" s="250"/>
      <c r="K12" s="249">
        <f>+G12+H12+J12</f>
        <v>0</v>
      </c>
      <c r="L12" s="249">
        <f t="shared" ref="L12:L74" si="2">++IF(K12=0,0,K12/1720)</f>
        <v>0</v>
      </c>
      <c r="M12" s="66"/>
    </row>
    <row r="13" spans="2:13" s="5" customFormat="1" ht="17.25" customHeight="1">
      <c r="B13" s="6" t="str">
        <f t="shared" si="0"/>
        <v/>
      </c>
      <c r="C13" s="57"/>
      <c r="D13" s="57"/>
      <c r="E13" s="62"/>
      <c r="F13" s="62"/>
      <c r="G13" s="250"/>
      <c r="H13" s="250"/>
      <c r="I13" s="247" t="str">
        <f t="shared" si="1"/>
        <v/>
      </c>
      <c r="J13" s="250"/>
      <c r="K13" s="249">
        <f t="shared" ref="K13:K74" si="3">+G13+H13+J13</f>
        <v>0</v>
      </c>
      <c r="L13" s="249">
        <f t="shared" si="2"/>
        <v>0</v>
      </c>
      <c r="M13" s="66"/>
    </row>
    <row r="14" spans="2:13" s="5" customFormat="1" ht="17.25" customHeight="1">
      <c r="B14" s="6" t="str">
        <f t="shared" si="0"/>
        <v/>
      </c>
      <c r="C14" s="57"/>
      <c r="D14" s="57"/>
      <c r="E14" s="62"/>
      <c r="F14" s="62"/>
      <c r="G14" s="250"/>
      <c r="H14" s="250"/>
      <c r="I14" s="247" t="str">
        <f t="shared" si="1"/>
        <v/>
      </c>
      <c r="J14" s="250"/>
      <c r="K14" s="249">
        <f t="shared" si="3"/>
        <v>0</v>
      </c>
      <c r="L14" s="249">
        <f t="shared" si="2"/>
        <v>0</v>
      </c>
      <c r="M14" s="66"/>
    </row>
    <row r="15" spans="2:13" s="5" customFormat="1" ht="17.25" customHeight="1">
      <c r="B15" s="6" t="str">
        <f t="shared" si="0"/>
        <v/>
      </c>
      <c r="C15" s="57"/>
      <c r="D15" s="57"/>
      <c r="E15" s="62"/>
      <c r="F15" s="62"/>
      <c r="G15" s="250"/>
      <c r="H15" s="250"/>
      <c r="I15" s="247" t="str">
        <f t="shared" si="1"/>
        <v/>
      </c>
      <c r="J15" s="250"/>
      <c r="K15" s="249">
        <f t="shared" si="3"/>
        <v>0</v>
      </c>
      <c r="L15" s="249">
        <f t="shared" si="2"/>
        <v>0</v>
      </c>
      <c r="M15" s="66"/>
    </row>
    <row r="16" spans="2:13" s="5" customFormat="1" ht="17.25" customHeight="1">
      <c r="B16" s="6" t="str">
        <f t="shared" si="0"/>
        <v/>
      </c>
      <c r="C16" s="57"/>
      <c r="D16" s="57"/>
      <c r="E16" s="62"/>
      <c r="F16" s="62"/>
      <c r="G16" s="250"/>
      <c r="H16" s="250"/>
      <c r="I16" s="247" t="str">
        <f t="shared" si="1"/>
        <v/>
      </c>
      <c r="J16" s="250"/>
      <c r="K16" s="249">
        <f t="shared" si="3"/>
        <v>0</v>
      </c>
      <c r="L16" s="249">
        <f t="shared" si="2"/>
        <v>0</v>
      </c>
      <c r="M16" s="66"/>
    </row>
    <row r="17" spans="2:13" s="5" customFormat="1" ht="17.25" customHeight="1">
      <c r="B17" s="6" t="str">
        <f t="shared" si="0"/>
        <v/>
      </c>
      <c r="C17" s="57"/>
      <c r="D17" s="57"/>
      <c r="E17" s="62"/>
      <c r="F17" s="62"/>
      <c r="G17" s="250"/>
      <c r="H17" s="250"/>
      <c r="I17" s="247" t="str">
        <f t="shared" si="1"/>
        <v/>
      </c>
      <c r="J17" s="250"/>
      <c r="K17" s="249">
        <f t="shared" si="3"/>
        <v>0</v>
      </c>
      <c r="L17" s="249">
        <f t="shared" si="2"/>
        <v>0</v>
      </c>
      <c r="M17" s="66"/>
    </row>
    <row r="18" spans="2:13" s="5" customFormat="1" ht="17.25" customHeight="1">
      <c r="B18" s="6" t="str">
        <f t="shared" si="0"/>
        <v/>
      </c>
      <c r="C18" s="57"/>
      <c r="D18" s="57"/>
      <c r="E18" s="62"/>
      <c r="F18" s="62"/>
      <c r="G18" s="250"/>
      <c r="H18" s="250"/>
      <c r="I18" s="247" t="str">
        <f t="shared" si="1"/>
        <v/>
      </c>
      <c r="J18" s="250"/>
      <c r="K18" s="249">
        <f t="shared" si="3"/>
        <v>0</v>
      </c>
      <c r="L18" s="249">
        <f t="shared" si="2"/>
        <v>0</v>
      </c>
      <c r="M18" s="66"/>
    </row>
    <row r="19" spans="2:13" s="5" customFormat="1" ht="17.25" customHeight="1">
      <c r="B19" s="6" t="str">
        <f t="shared" si="0"/>
        <v/>
      </c>
      <c r="C19" s="57"/>
      <c r="D19" s="57"/>
      <c r="E19" s="62"/>
      <c r="F19" s="62"/>
      <c r="G19" s="250"/>
      <c r="H19" s="250"/>
      <c r="I19" s="247" t="str">
        <f t="shared" si="1"/>
        <v/>
      </c>
      <c r="J19" s="250"/>
      <c r="K19" s="249">
        <f t="shared" si="3"/>
        <v>0</v>
      </c>
      <c r="L19" s="249">
        <f t="shared" si="2"/>
        <v>0</v>
      </c>
      <c r="M19" s="66"/>
    </row>
    <row r="20" spans="2:13" s="5" customFormat="1" ht="17.25" customHeight="1">
      <c r="B20" s="6" t="str">
        <f t="shared" si="0"/>
        <v/>
      </c>
      <c r="C20" s="57"/>
      <c r="D20" s="57"/>
      <c r="E20" s="62"/>
      <c r="F20" s="62"/>
      <c r="G20" s="250"/>
      <c r="H20" s="250"/>
      <c r="I20" s="247" t="str">
        <f t="shared" si="1"/>
        <v/>
      </c>
      <c r="J20" s="250"/>
      <c r="K20" s="249">
        <f t="shared" si="3"/>
        <v>0</v>
      </c>
      <c r="L20" s="249">
        <f t="shared" si="2"/>
        <v>0</v>
      </c>
      <c r="M20" s="66"/>
    </row>
    <row r="21" spans="2:13" s="5" customFormat="1" ht="17.25" customHeight="1">
      <c r="B21" s="6" t="str">
        <f t="shared" si="0"/>
        <v/>
      </c>
      <c r="C21" s="57"/>
      <c r="D21" s="57"/>
      <c r="E21" s="62"/>
      <c r="F21" s="62"/>
      <c r="G21" s="250"/>
      <c r="H21" s="250"/>
      <c r="I21" s="247" t="str">
        <f t="shared" si="1"/>
        <v/>
      </c>
      <c r="J21" s="250"/>
      <c r="K21" s="249">
        <f t="shared" si="3"/>
        <v>0</v>
      </c>
      <c r="L21" s="249">
        <f t="shared" si="2"/>
        <v>0</v>
      </c>
      <c r="M21" s="66"/>
    </row>
    <row r="22" spans="2:13" s="5" customFormat="1" ht="17.25" customHeight="1">
      <c r="B22" s="6" t="str">
        <f t="shared" si="0"/>
        <v/>
      </c>
      <c r="C22" s="57"/>
      <c r="D22" s="57"/>
      <c r="E22" s="62"/>
      <c r="F22" s="62"/>
      <c r="G22" s="250"/>
      <c r="H22" s="250"/>
      <c r="I22" s="247" t="str">
        <f t="shared" si="1"/>
        <v/>
      </c>
      <c r="J22" s="250"/>
      <c r="K22" s="249">
        <f t="shared" si="3"/>
        <v>0</v>
      </c>
      <c r="L22" s="249">
        <f t="shared" si="2"/>
        <v>0</v>
      </c>
      <c r="M22" s="66"/>
    </row>
    <row r="23" spans="2:13" s="5" customFormat="1" ht="17.25" customHeight="1">
      <c r="B23" s="6" t="str">
        <f t="shared" si="0"/>
        <v/>
      </c>
      <c r="C23" s="57"/>
      <c r="D23" s="57"/>
      <c r="E23" s="62"/>
      <c r="F23" s="62"/>
      <c r="G23" s="250"/>
      <c r="H23" s="250"/>
      <c r="I23" s="247" t="str">
        <f t="shared" si="1"/>
        <v/>
      </c>
      <c r="J23" s="250"/>
      <c r="K23" s="249">
        <f t="shared" si="3"/>
        <v>0</v>
      </c>
      <c r="L23" s="249">
        <f t="shared" si="2"/>
        <v>0</v>
      </c>
      <c r="M23" s="66"/>
    </row>
    <row r="24" spans="2:13" s="5" customFormat="1" ht="17.25" customHeight="1">
      <c r="B24" s="6" t="str">
        <f t="shared" si="0"/>
        <v/>
      </c>
      <c r="C24" s="57"/>
      <c r="D24" s="57"/>
      <c r="E24" s="62"/>
      <c r="F24" s="62"/>
      <c r="G24" s="250"/>
      <c r="H24" s="250"/>
      <c r="I24" s="247" t="str">
        <f t="shared" si="1"/>
        <v/>
      </c>
      <c r="J24" s="250"/>
      <c r="K24" s="249">
        <f t="shared" si="3"/>
        <v>0</v>
      </c>
      <c r="L24" s="249">
        <f t="shared" si="2"/>
        <v>0</v>
      </c>
      <c r="M24" s="66"/>
    </row>
    <row r="25" spans="2:13" s="5" customFormat="1" ht="17.25" customHeight="1">
      <c r="B25" s="6" t="str">
        <f t="shared" si="0"/>
        <v/>
      </c>
      <c r="C25" s="57"/>
      <c r="D25" s="57"/>
      <c r="E25" s="62"/>
      <c r="F25" s="62"/>
      <c r="G25" s="250"/>
      <c r="H25" s="250"/>
      <c r="I25" s="247" t="str">
        <f t="shared" si="1"/>
        <v/>
      </c>
      <c r="J25" s="250"/>
      <c r="K25" s="249">
        <f t="shared" si="3"/>
        <v>0</v>
      </c>
      <c r="L25" s="249">
        <f t="shared" si="2"/>
        <v>0</v>
      </c>
      <c r="M25" s="66"/>
    </row>
    <row r="26" spans="2:13" s="5" customFormat="1" ht="18" customHeight="1">
      <c r="B26" s="6" t="str">
        <f t="shared" si="0"/>
        <v/>
      </c>
      <c r="C26" s="57"/>
      <c r="D26" s="57"/>
      <c r="E26" s="62"/>
      <c r="F26" s="62"/>
      <c r="G26" s="250"/>
      <c r="H26" s="250"/>
      <c r="I26" s="247" t="str">
        <f t="shared" si="1"/>
        <v/>
      </c>
      <c r="J26" s="250"/>
      <c r="K26" s="249">
        <f t="shared" si="3"/>
        <v>0</v>
      </c>
      <c r="L26" s="249">
        <f t="shared" si="2"/>
        <v>0</v>
      </c>
      <c r="M26" s="66"/>
    </row>
    <row r="27" spans="2:13">
      <c r="B27" s="6" t="str">
        <f t="shared" si="0"/>
        <v/>
      </c>
      <c r="C27" s="57"/>
      <c r="D27" s="57"/>
      <c r="E27" s="62"/>
      <c r="F27" s="62"/>
      <c r="G27" s="250"/>
      <c r="H27" s="250"/>
      <c r="I27" s="247" t="str">
        <f t="shared" si="1"/>
        <v/>
      </c>
      <c r="J27" s="250"/>
      <c r="K27" s="249">
        <f t="shared" si="3"/>
        <v>0</v>
      </c>
      <c r="L27" s="249">
        <f t="shared" si="2"/>
        <v>0</v>
      </c>
      <c r="M27" s="6"/>
    </row>
    <row r="28" spans="2:13">
      <c r="B28" s="6" t="str">
        <f t="shared" si="0"/>
        <v/>
      </c>
      <c r="C28" s="57"/>
      <c r="D28" s="57"/>
      <c r="E28" s="62"/>
      <c r="F28" s="62"/>
      <c r="G28" s="250"/>
      <c r="H28" s="250"/>
      <c r="I28" s="247" t="str">
        <f t="shared" si="1"/>
        <v/>
      </c>
      <c r="J28" s="250"/>
      <c r="K28" s="249">
        <f t="shared" si="3"/>
        <v>0</v>
      </c>
      <c r="L28" s="249">
        <f t="shared" si="2"/>
        <v>0</v>
      </c>
      <c r="M28" s="6"/>
    </row>
    <row r="29" spans="2:13">
      <c r="B29" s="6" t="str">
        <f t="shared" si="0"/>
        <v/>
      </c>
      <c r="C29" s="57"/>
      <c r="D29" s="57"/>
      <c r="E29" s="62"/>
      <c r="F29" s="62"/>
      <c r="G29" s="250"/>
      <c r="H29" s="250"/>
      <c r="I29" s="247" t="str">
        <f t="shared" si="1"/>
        <v/>
      </c>
      <c r="J29" s="250"/>
      <c r="K29" s="249">
        <f t="shared" si="3"/>
        <v>0</v>
      </c>
      <c r="L29" s="249">
        <f t="shared" si="2"/>
        <v>0</v>
      </c>
      <c r="M29" s="6"/>
    </row>
    <row r="30" spans="2:13">
      <c r="B30" s="6" t="str">
        <f t="shared" si="0"/>
        <v/>
      </c>
      <c r="C30" s="57"/>
      <c r="D30" s="57"/>
      <c r="E30" s="62"/>
      <c r="F30" s="62"/>
      <c r="G30" s="250"/>
      <c r="H30" s="250"/>
      <c r="I30" s="247" t="str">
        <f t="shared" si="1"/>
        <v/>
      </c>
      <c r="J30" s="250"/>
      <c r="K30" s="249">
        <f t="shared" si="3"/>
        <v>0</v>
      </c>
      <c r="L30" s="249">
        <f t="shared" si="2"/>
        <v>0</v>
      </c>
      <c r="M30" s="6"/>
    </row>
    <row r="31" spans="2:13">
      <c r="B31" s="6" t="str">
        <f t="shared" si="0"/>
        <v/>
      </c>
      <c r="C31" s="57"/>
      <c r="D31" s="57"/>
      <c r="E31" s="62"/>
      <c r="F31" s="62"/>
      <c r="G31" s="250"/>
      <c r="H31" s="250"/>
      <c r="I31" s="247" t="str">
        <f t="shared" si="1"/>
        <v/>
      </c>
      <c r="J31" s="250"/>
      <c r="K31" s="249">
        <f t="shared" si="3"/>
        <v>0</v>
      </c>
      <c r="L31" s="249">
        <f t="shared" si="2"/>
        <v>0</v>
      </c>
      <c r="M31" s="6"/>
    </row>
    <row r="32" spans="2:13">
      <c r="B32" s="6" t="str">
        <f t="shared" si="0"/>
        <v/>
      </c>
      <c r="C32" s="57"/>
      <c r="D32" s="57"/>
      <c r="E32" s="62"/>
      <c r="F32" s="62"/>
      <c r="G32" s="250"/>
      <c r="H32" s="250"/>
      <c r="I32" s="247" t="str">
        <f t="shared" si="1"/>
        <v/>
      </c>
      <c r="J32" s="250"/>
      <c r="K32" s="249">
        <f t="shared" si="3"/>
        <v>0</v>
      </c>
      <c r="L32" s="249">
        <f t="shared" si="2"/>
        <v>0</v>
      </c>
      <c r="M32" s="6"/>
    </row>
    <row r="33" spans="2:13">
      <c r="B33" s="6" t="str">
        <f t="shared" si="0"/>
        <v/>
      </c>
      <c r="C33" s="57"/>
      <c r="D33" s="57"/>
      <c r="E33" s="62"/>
      <c r="F33" s="62"/>
      <c r="G33" s="250"/>
      <c r="H33" s="250"/>
      <c r="I33" s="247" t="str">
        <f t="shared" si="1"/>
        <v/>
      </c>
      <c r="J33" s="250"/>
      <c r="K33" s="249">
        <f t="shared" si="3"/>
        <v>0</v>
      </c>
      <c r="L33" s="249">
        <f t="shared" si="2"/>
        <v>0</v>
      </c>
      <c r="M33" s="6"/>
    </row>
    <row r="34" spans="2:13">
      <c r="B34" s="6" t="str">
        <f t="shared" si="0"/>
        <v/>
      </c>
      <c r="C34" s="57"/>
      <c r="D34" s="57"/>
      <c r="E34" s="62"/>
      <c r="F34" s="62"/>
      <c r="G34" s="250"/>
      <c r="H34" s="250"/>
      <c r="I34" s="247" t="str">
        <f t="shared" si="1"/>
        <v/>
      </c>
      <c r="J34" s="250"/>
      <c r="K34" s="249">
        <f t="shared" si="3"/>
        <v>0</v>
      </c>
      <c r="L34" s="249">
        <f t="shared" si="2"/>
        <v>0</v>
      </c>
      <c r="M34" s="6"/>
    </row>
    <row r="35" spans="2:13">
      <c r="B35" s="6" t="str">
        <f t="shared" si="0"/>
        <v/>
      </c>
      <c r="C35" s="57"/>
      <c r="D35" s="57"/>
      <c r="E35" s="62"/>
      <c r="F35" s="62"/>
      <c r="G35" s="250"/>
      <c r="H35" s="250"/>
      <c r="I35" s="247" t="str">
        <f t="shared" si="1"/>
        <v/>
      </c>
      <c r="J35" s="250"/>
      <c r="K35" s="249">
        <f t="shared" si="3"/>
        <v>0</v>
      </c>
      <c r="L35" s="249">
        <f t="shared" si="2"/>
        <v>0</v>
      </c>
      <c r="M35" s="6"/>
    </row>
    <row r="36" spans="2:13">
      <c r="B36" s="6" t="str">
        <f t="shared" si="0"/>
        <v/>
      </c>
      <c r="C36" s="57"/>
      <c r="D36" s="57"/>
      <c r="E36" s="62"/>
      <c r="F36" s="62"/>
      <c r="G36" s="250"/>
      <c r="H36" s="250"/>
      <c r="I36" s="247" t="str">
        <f t="shared" si="1"/>
        <v/>
      </c>
      <c r="J36" s="250"/>
      <c r="K36" s="249">
        <f t="shared" si="3"/>
        <v>0</v>
      </c>
      <c r="L36" s="249">
        <f t="shared" si="2"/>
        <v>0</v>
      </c>
      <c r="M36" s="6"/>
    </row>
    <row r="37" spans="2:13">
      <c r="B37" s="6" t="str">
        <f t="shared" si="0"/>
        <v/>
      </c>
      <c r="C37" s="57"/>
      <c r="D37" s="57"/>
      <c r="E37" s="62"/>
      <c r="F37" s="62"/>
      <c r="G37" s="250"/>
      <c r="H37" s="250"/>
      <c r="I37" s="247" t="str">
        <f t="shared" si="1"/>
        <v/>
      </c>
      <c r="J37" s="250"/>
      <c r="K37" s="249">
        <f t="shared" si="3"/>
        <v>0</v>
      </c>
      <c r="L37" s="249">
        <f t="shared" si="2"/>
        <v>0</v>
      </c>
      <c r="M37" s="6"/>
    </row>
    <row r="38" spans="2:13">
      <c r="B38" s="6" t="str">
        <f t="shared" si="0"/>
        <v/>
      </c>
      <c r="C38" s="57"/>
      <c r="D38" s="57"/>
      <c r="E38" s="62"/>
      <c r="F38" s="62"/>
      <c r="G38" s="250"/>
      <c r="H38" s="250"/>
      <c r="I38" s="247" t="str">
        <f t="shared" si="1"/>
        <v/>
      </c>
      <c r="J38" s="250"/>
      <c r="K38" s="249">
        <f t="shared" si="3"/>
        <v>0</v>
      </c>
      <c r="L38" s="249">
        <f t="shared" si="2"/>
        <v>0</v>
      </c>
      <c r="M38" s="6"/>
    </row>
    <row r="39" spans="2:13">
      <c r="B39" s="6" t="str">
        <f t="shared" si="0"/>
        <v/>
      </c>
      <c r="C39" s="57"/>
      <c r="D39" s="57"/>
      <c r="E39" s="62"/>
      <c r="F39" s="62"/>
      <c r="G39" s="250"/>
      <c r="H39" s="250"/>
      <c r="I39" s="247" t="str">
        <f t="shared" si="1"/>
        <v/>
      </c>
      <c r="J39" s="250"/>
      <c r="K39" s="249">
        <f t="shared" si="3"/>
        <v>0</v>
      </c>
      <c r="L39" s="249">
        <f t="shared" si="2"/>
        <v>0</v>
      </c>
      <c r="M39" s="6"/>
    </row>
    <row r="40" spans="2:13">
      <c r="B40" s="6" t="str">
        <f t="shared" si="0"/>
        <v/>
      </c>
      <c r="C40" s="57"/>
      <c r="D40" s="57"/>
      <c r="E40" s="62"/>
      <c r="F40" s="62"/>
      <c r="G40" s="250"/>
      <c r="H40" s="250"/>
      <c r="I40" s="247" t="str">
        <f t="shared" si="1"/>
        <v/>
      </c>
      <c r="J40" s="250"/>
      <c r="K40" s="249">
        <f t="shared" si="3"/>
        <v>0</v>
      </c>
      <c r="L40" s="249">
        <f t="shared" si="2"/>
        <v>0</v>
      </c>
      <c r="M40" s="6"/>
    </row>
    <row r="41" spans="2:13">
      <c r="B41" s="6" t="str">
        <f t="shared" si="0"/>
        <v/>
      </c>
      <c r="C41" s="57"/>
      <c r="D41" s="57"/>
      <c r="E41" s="62"/>
      <c r="F41" s="62"/>
      <c r="G41" s="250"/>
      <c r="H41" s="250"/>
      <c r="I41" s="247" t="str">
        <f t="shared" si="1"/>
        <v/>
      </c>
      <c r="J41" s="250"/>
      <c r="K41" s="249">
        <f t="shared" si="3"/>
        <v>0</v>
      </c>
      <c r="L41" s="249">
        <f t="shared" si="2"/>
        <v>0</v>
      </c>
      <c r="M41" s="6"/>
    </row>
    <row r="42" spans="2:13">
      <c r="B42" s="6" t="str">
        <f t="shared" si="0"/>
        <v/>
      </c>
      <c r="C42" s="57"/>
      <c r="D42" s="57"/>
      <c r="E42" s="62"/>
      <c r="F42" s="62"/>
      <c r="G42" s="250"/>
      <c r="H42" s="250"/>
      <c r="I42" s="247" t="str">
        <f t="shared" si="1"/>
        <v/>
      </c>
      <c r="J42" s="250"/>
      <c r="K42" s="249">
        <f t="shared" si="3"/>
        <v>0</v>
      </c>
      <c r="L42" s="249">
        <f t="shared" si="2"/>
        <v>0</v>
      </c>
      <c r="M42" s="6"/>
    </row>
    <row r="43" spans="2:13">
      <c r="B43" s="6" t="str">
        <f t="shared" si="0"/>
        <v/>
      </c>
      <c r="C43" s="57"/>
      <c r="D43" s="57"/>
      <c r="E43" s="62"/>
      <c r="F43" s="62"/>
      <c r="G43" s="250"/>
      <c r="H43" s="250"/>
      <c r="I43" s="247" t="str">
        <f t="shared" si="1"/>
        <v/>
      </c>
      <c r="J43" s="250"/>
      <c r="K43" s="249">
        <f t="shared" si="3"/>
        <v>0</v>
      </c>
      <c r="L43" s="249">
        <f t="shared" si="2"/>
        <v>0</v>
      </c>
      <c r="M43" s="6"/>
    </row>
    <row r="44" spans="2:13">
      <c r="B44" s="6" t="str">
        <f t="shared" si="0"/>
        <v/>
      </c>
      <c r="C44" s="57"/>
      <c r="D44" s="57"/>
      <c r="E44" s="62"/>
      <c r="F44" s="62"/>
      <c r="G44" s="250"/>
      <c r="H44" s="250"/>
      <c r="I44" s="247" t="str">
        <f t="shared" si="1"/>
        <v/>
      </c>
      <c r="J44" s="250"/>
      <c r="K44" s="249">
        <f t="shared" si="3"/>
        <v>0</v>
      </c>
      <c r="L44" s="249">
        <f t="shared" si="2"/>
        <v>0</v>
      </c>
      <c r="M44" s="6"/>
    </row>
    <row r="45" spans="2:13">
      <c r="B45" s="6" t="str">
        <f t="shared" si="0"/>
        <v/>
      </c>
      <c r="C45" s="57"/>
      <c r="D45" s="57"/>
      <c r="E45" s="62"/>
      <c r="F45" s="62"/>
      <c r="G45" s="250"/>
      <c r="H45" s="250"/>
      <c r="I45" s="247" t="str">
        <f t="shared" si="1"/>
        <v/>
      </c>
      <c r="J45" s="250"/>
      <c r="K45" s="249">
        <f t="shared" si="3"/>
        <v>0</v>
      </c>
      <c r="L45" s="249">
        <f t="shared" si="2"/>
        <v>0</v>
      </c>
      <c r="M45" s="6"/>
    </row>
    <row r="46" spans="2:13">
      <c r="B46" s="6" t="str">
        <f t="shared" si="0"/>
        <v/>
      </c>
      <c r="C46" s="57"/>
      <c r="D46" s="57"/>
      <c r="E46" s="62"/>
      <c r="F46" s="62"/>
      <c r="G46" s="250"/>
      <c r="H46" s="250"/>
      <c r="I46" s="247" t="str">
        <f t="shared" si="1"/>
        <v/>
      </c>
      <c r="J46" s="250"/>
      <c r="K46" s="249">
        <f t="shared" si="3"/>
        <v>0</v>
      </c>
      <c r="L46" s="249">
        <f t="shared" si="2"/>
        <v>0</v>
      </c>
      <c r="M46" s="6"/>
    </row>
    <row r="47" spans="2:13">
      <c r="B47" s="6" t="str">
        <f t="shared" si="0"/>
        <v/>
      </c>
      <c r="C47" s="57"/>
      <c r="D47" s="57"/>
      <c r="E47" s="62"/>
      <c r="F47" s="62"/>
      <c r="G47" s="250"/>
      <c r="H47" s="250"/>
      <c r="I47" s="247" t="str">
        <f t="shared" si="1"/>
        <v/>
      </c>
      <c r="J47" s="250"/>
      <c r="K47" s="249">
        <f t="shared" si="3"/>
        <v>0</v>
      </c>
      <c r="L47" s="249">
        <f t="shared" si="2"/>
        <v>0</v>
      </c>
      <c r="M47" s="6"/>
    </row>
    <row r="48" spans="2:13">
      <c r="B48" s="6" t="str">
        <f t="shared" si="0"/>
        <v/>
      </c>
      <c r="C48" s="57"/>
      <c r="D48" s="57"/>
      <c r="E48" s="62"/>
      <c r="F48" s="62"/>
      <c r="G48" s="250"/>
      <c r="H48" s="250"/>
      <c r="I48" s="247" t="str">
        <f t="shared" si="1"/>
        <v/>
      </c>
      <c r="J48" s="250"/>
      <c r="K48" s="249">
        <f t="shared" si="3"/>
        <v>0</v>
      </c>
      <c r="L48" s="249">
        <f t="shared" si="2"/>
        <v>0</v>
      </c>
      <c r="M48" s="6"/>
    </row>
    <row r="49" spans="2:13">
      <c r="B49" s="6" t="str">
        <f t="shared" si="0"/>
        <v/>
      </c>
      <c r="C49" s="57"/>
      <c r="D49" s="57"/>
      <c r="E49" s="62"/>
      <c r="F49" s="62"/>
      <c r="G49" s="250"/>
      <c r="H49" s="250"/>
      <c r="I49" s="247"/>
      <c r="J49" s="250"/>
      <c r="K49" s="249">
        <f t="shared" si="3"/>
        <v>0</v>
      </c>
      <c r="L49" s="249">
        <f t="shared" si="2"/>
        <v>0</v>
      </c>
      <c r="M49" s="6"/>
    </row>
    <row r="50" spans="2:13">
      <c r="B50" s="6" t="str">
        <f t="shared" si="0"/>
        <v/>
      </c>
      <c r="C50" s="57"/>
      <c r="D50" s="57"/>
      <c r="E50" s="62"/>
      <c r="F50" s="62"/>
      <c r="G50" s="250"/>
      <c r="H50" s="250"/>
      <c r="I50" s="247"/>
      <c r="J50" s="250"/>
      <c r="K50" s="249">
        <f t="shared" si="3"/>
        <v>0</v>
      </c>
      <c r="L50" s="249">
        <f t="shared" si="2"/>
        <v>0</v>
      </c>
      <c r="M50" s="6"/>
    </row>
    <row r="51" spans="2:13">
      <c r="B51" s="6" t="str">
        <f t="shared" si="0"/>
        <v/>
      </c>
      <c r="C51" s="57"/>
      <c r="D51" s="57"/>
      <c r="E51" s="62"/>
      <c r="F51" s="62"/>
      <c r="G51" s="250"/>
      <c r="H51" s="250"/>
      <c r="I51" s="247"/>
      <c r="J51" s="250"/>
      <c r="K51" s="249">
        <f t="shared" si="3"/>
        <v>0</v>
      </c>
      <c r="L51" s="249">
        <f t="shared" si="2"/>
        <v>0</v>
      </c>
      <c r="M51" s="6"/>
    </row>
    <row r="52" spans="2:13">
      <c r="B52" s="6" t="str">
        <f t="shared" si="0"/>
        <v/>
      </c>
      <c r="C52" s="57"/>
      <c r="D52" s="57"/>
      <c r="E52" s="62"/>
      <c r="F52" s="62"/>
      <c r="G52" s="250"/>
      <c r="H52" s="250"/>
      <c r="I52" s="247"/>
      <c r="J52" s="250"/>
      <c r="K52" s="249">
        <f t="shared" si="3"/>
        <v>0</v>
      </c>
      <c r="L52" s="249">
        <f t="shared" si="2"/>
        <v>0</v>
      </c>
      <c r="M52" s="6"/>
    </row>
    <row r="53" spans="2:13">
      <c r="B53" s="6" t="str">
        <f t="shared" si="0"/>
        <v/>
      </c>
      <c r="C53" s="57"/>
      <c r="D53" s="57"/>
      <c r="E53" s="62"/>
      <c r="F53" s="62"/>
      <c r="G53" s="250"/>
      <c r="H53" s="250"/>
      <c r="I53" s="247"/>
      <c r="J53" s="250"/>
      <c r="K53" s="249">
        <f t="shared" si="3"/>
        <v>0</v>
      </c>
      <c r="L53" s="249">
        <f t="shared" si="2"/>
        <v>0</v>
      </c>
      <c r="M53" s="6"/>
    </row>
    <row r="54" spans="2:13">
      <c r="B54" s="6" t="str">
        <f t="shared" si="0"/>
        <v/>
      </c>
      <c r="C54" s="57"/>
      <c r="D54" s="57"/>
      <c r="E54" s="62"/>
      <c r="F54" s="62"/>
      <c r="G54" s="250"/>
      <c r="H54" s="250"/>
      <c r="I54" s="247"/>
      <c r="J54" s="250"/>
      <c r="K54" s="249">
        <f t="shared" si="3"/>
        <v>0</v>
      </c>
      <c r="L54" s="249">
        <f t="shared" si="2"/>
        <v>0</v>
      </c>
      <c r="M54" s="6"/>
    </row>
    <row r="55" spans="2:13">
      <c r="B55" s="6" t="str">
        <f t="shared" si="0"/>
        <v/>
      </c>
      <c r="C55" s="57"/>
      <c r="D55" s="57"/>
      <c r="E55" s="62"/>
      <c r="F55" s="62"/>
      <c r="G55" s="250"/>
      <c r="H55" s="250"/>
      <c r="I55" s="247"/>
      <c r="J55" s="250"/>
      <c r="K55" s="249">
        <f t="shared" si="3"/>
        <v>0</v>
      </c>
      <c r="L55" s="249">
        <f t="shared" si="2"/>
        <v>0</v>
      </c>
      <c r="M55" s="6"/>
    </row>
    <row r="56" spans="2:13">
      <c r="B56" s="6" t="str">
        <f t="shared" si="0"/>
        <v/>
      </c>
      <c r="C56" s="57"/>
      <c r="D56" s="57"/>
      <c r="E56" s="62"/>
      <c r="F56" s="62"/>
      <c r="G56" s="250"/>
      <c r="H56" s="250"/>
      <c r="I56" s="247"/>
      <c r="J56" s="250"/>
      <c r="K56" s="249">
        <f t="shared" si="3"/>
        <v>0</v>
      </c>
      <c r="L56" s="249">
        <f t="shared" si="2"/>
        <v>0</v>
      </c>
      <c r="M56" s="6"/>
    </row>
    <row r="57" spans="2:13">
      <c r="B57" s="6" t="str">
        <f t="shared" si="0"/>
        <v/>
      </c>
      <c r="C57" s="57"/>
      <c r="D57" s="57"/>
      <c r="E57" s="62"/>
      <c r="F57" s="62"/>
      <c r="G57" s="250"/>
      <c r="H57" s="250"/>
      <c r="I57" s="247"/>
      <c r="J57" s="250"/>
      <c r="K57" s="249">
        <f t="shared" si="3"/>
        <v>0</v>
      </c>
      <c r="L57" s="249">
        <f t="shared" si="2"/>
        <v>0</v>
      </c>
      <c r="M57" s="6"/>
    </row>
    <row r="58" spans="2:13">
      <c r="B58" s="6" t="str">
        <f t="shared" si="0"/>
        <v/>
      </c>
      <c r="C58" s="57"/>
      <c r="D58" s="57"/>
      <c r="E58" s="62"/>
      <c r="F58" s="62"/>
      <c r="G58" s="250"/>
      <c r="H58" s="250"/>
      <c r="I58" s="247"/>
      <c r="J58" s="250"/>
      <c r="K58" s="249">
        <f t="shared" si="3"/>
        <v>0</v>
      </c>
      <c r="L58" s="249">
        <f t="shared" si="2"/>
        <v>0</v>
      </c>
      <c r="M58" s="6"/>
    </row>
    <row r="59" spans="2:13">
      <c r="B59" s="6" t="str">
        <f t="shared" si="0"/>
        <v/>
      </c>
      <c r="C59" s="57"/>
      <c r="D59" s="57"/>
      <c r="E59" s="62"/>
      <c r="F59" s="62"/>
      <c r="G59" s="250"/>
      <c r="H59" s="250"/>
      <c r="I59" s="247"/>
      <c r="J59" s="250"/>
      <c r="K59" s="249">
        <f t="shared" si="3"/>
        <v>0</v>
      </c>
      <c r="L59" s="249">
        <f t="shared" si="2"/>
        <v>0</v>
      </c>
      <c r="M59" s="6"/>
    </row>
    <row r="60" spans="2:13">
      <c r="B60" s="6" t="str">
        <f t="shared" si="0"/>
        <v/>
      </c>
      <c r="C60" s="57"/>
      <c r="D60" s="57"/>
      <c r="E60" s="62"/>
      <c r="F60" s="62"/>
      <c r="G60" s="250"/>
      <c r="H60" s="250"/>
      <c r="I60" s="247"/>
      <c r="J60" s="250"/>
      <c r="K60" s="249">
        <f t="shared" si="3"/>
        <v>0</v>
      </c>
      <c r="L60" s="249">
        <f t="shared" si="2"/>
        <v>0</v>
      </c>
      <c r="M60" s="6"/>
    </row>
    <row r="61" spans="2:13">
      <c r="B61" s="6" t="str">
        <f t="shared" si="0"/>
        <v/>
      </c>
      <c r="C61" s="57"/>
      <c r="D61" s="57"/>
      <c r="E61" s="62"/>
      <c r="F61" s="62"/>
      <c r="G61" s="250"/>
      <c r="H61" s="250"/>
      <c r="I61" s="247"/>
      <c r="J61" s="250"/>
      <c r="K61" s="249">
        <f t="shared" si="3"/>
        <v>0</v>
      </c>
      <c r="L61" s="249">
        <f t="shared" si="2"/>
        <v>0</v>
      </c>
      <c r="M61" s="6"/>
    </row>
    <row r="62" spans="2:13">
      <c r="B62" s="6" t="str">
        <f t="shared" si="0"/>
        <v/>
      </c>
      <c r="C62" s="57"/>
      <c r="D62" s="57"/>
      <c r="E62" s="62"/>
      <c r="F62" s="62"/>
      <c r="G62" s="250"/>
      <c r="H62" s="250"/>
      <c r="I62" s="247"/>
      <c r="J62" s="250"/>
      <c r="K62" s="249">
        <f t="shared" si="3"/>
        <v>0</v>
      </c>
      <c r="L62" s="249">
        <f t="shared" si="2"/>
        <v>0</v>
      </c>
      <c r="M62" s="6"/>
    </row>
    <row r="63" spans="2:13">
      <c r="B63" s="6" t="str">
        <f t="shared" si="0"/>
        <v/>
      </c>
      <c r="C63" s="57"/>
      <c r="D63" s="57"/>
      <c r="E63" s="62"/>
      <c r="F63" s="62"/>
      <c r="G63" s="250"/>
      <c r="H63" s="250"/>
      <c r="I63" s="247"/>
      <c r="J63" s="250"/>
      <c r="K63" s="249">
        <f t="shared" si="3"/>
        <v>0</v>
      </c>
      <c r="L63" s="249">
        <f t="shared" si="2"/>
        <v>0</v>
      </c>
      <c r="M63" s="6"/>
    </row>
    <row r="64" spans="2:13">
      <c r="B64" s="6" t="str">
        <f t="shared" si="0"/>
        <v/>
      </c>
      <c r="C64" s="57"/>
      <c r="D64" s="57"/>
      <c r="E64" s="62"/>
      <c r="F64" s="62"/>
      <c r="G64" s="250"/>
      <c r="H64" s="250"/>
      <c r="I64" s="247"/>
      <c r="J64" s="250"/>
      <c r="K64" s="249">
        <f t="shared" si="3"/>
        <v>0</v>
      </c>
      <c r="L64" s="249">
        <f t="shared" si="2"/>
        <v>0</v>
      </c>
      <c r="M64" s="6"/>
    </row>
    <row r="65" spans="2:13">
      <c r="B65" s="6" t="str">
        <f t="shared" si="0"/>
        <v/>
      </c>
      <c r="C65" s="57"/>
      <c r="D65" s="57"/>
      <c r="E65" s="62"/>
      <c r="F65" s="62"/>
      <c r="G65" s="250"/>
      <c r="H65" s="250"/>
      <c r="I65" s="247"/>
      <c r="J65" s="250"/>
      <c r="K65" s="249">
        <f t="shared" si="3"/>
        <v>0</v>
      </c>
      <c r="L65" s="249">
        <f t="shared" si="2"/>
        <v>0</v>
      </c>
      <c r="M65" s="6"/>
    </row>
    <row r="66" spans="2:13">
      <c r="B66" s="6" t="str">
        <f t="shared" si="0"/>
        <v/>
      </c>
      <c r="C66" s="57"/>
      <c r="D66" s="57"/>
      <c r="E66" s="62"/>
      <c r="F66" s="62"/>
      <c r="G66" s="250"/>
      <c r="H66" s="250"/>
      <c r="I66" s="247"/>
      <c r="J66" s="250"/>
      <c r="K66" s="249">
        <f t="shared" si="3"/>
        <v>0</v>
      </c>
      <c r="L66" s="249">
        <f t="shared" si="2"/>
        <v>0</v>
      </c>
      <c r="M66" s="6"/>
    </row>
    <row r="67" spans="2:13">
      <c r="B67" s="6" t="str">
        <f t="shared" si="0"/>
        <v/>
      </c>
      <c r="C67" s="57"/>
      <c r="D67" s="57"/>
      <c r="E67" s="62"/>
      <c r="F67" s="62"/>
      <c r="G67" s="250"/>
      <c r="H67" s="250"/>
      <c r="I67" s="247"/>
      <c r="J67" s="250"/>
      <c r="K67" s="249">
        <f t="shared" si="3"/>
        <v>0</v>
      </c>
      <c r="L67" s="249">
        <f t="shared" si="2"/>
        <v>0</v>
      </c>
      <c r="M67" s="6"/>
    </row>
    <row r="68" spans="2:13">
      <c r="B68" s="6" t="str">
        <f t="shared" si="0"/>
        <v/>
      </c>
      <c r="C68" s="57"/>
      <c r="D68" s="57"/>
      <c r="E68" s="62"/>
      <c r="F68" s="62"/>
      <c r="G68" s="250"/>
      <c r="H68" s="250"/>
      <c r="I68" s="247"/>
      <c r="J68" s="250"/>
      <c r="K68" s="249">
        <f t="shared" si="3"/>
        <v>0</v>
      </c>
      <c r="L68" s="249">
        <f t="shared" si="2"/>
        <v>0</v>
      </c>
      <c r="M68" s="6"/>
    </row>
    <row r="69" spans="2:13">
      <c r="B69" s="6" t="str">
        <f t="shared" si="0"/>
        <v/>
      </c>
      <c r="C69" s="57"/>
      <c r="D69" s="57"/>
      <c r="E69" s="62"/>
      <c r="F69" s="62"/>
      <c r="G69" s="250"/>
      <c r="H69" s="250"/>
      <c r="I69" s="247"/>
      <c r="J69" s="250"/>
      <c r="K69" s="249">
        <f t="shared" si="3"/>
        <v>0</v>
      </c>
      <c r="L69" s="249">
        <f t="shared" si="2"/>
        <v>0</v>
      </c>
      <c r="M69" s="6"/>
    </row>
    <row r="70" spans="2:13">
      <c r="B70" s="6" t="str">
        <f t="shared" si="0"/>
        <v/>
      </c>
      <c r="C70" s="57"/>
      <c r="D70" s="57"/>
      <c r="E70" s="62"/>
      <c r="F70" s="62"/>
      <c r="G70" s="250"/>
      <c r="H70" s="250"/>
      <c r="I70" s="247"/>
      <c r="J70" s="250"/>
      <c r="K70" s="249">
        <f t="shared" si="3"/>
        <v>0</v>
      </c>
      <c r="L70" s="249">
        <f t="shared" si="2"/>
        <v>0</v>
      </c>
      <c r="M70" s="6"/>
    </row>
    <row r="71" spans="2:13">
      <c r="B71" s="6" t="str">
        <f t="shared" si="0"/>
        <v/>
      </c>
      <c r="C71" s="57"/>
      <c r="D71" s="57"/>
      <c r="E71" s="62"/>
      <c r="F71" s="62"/>
      <c r="G71" s="250"/>
      <c r="H71" s="250"/>
      <c r="I71" s="247"/>
      <c r="J71" s="250"/>
      <c r="K71" s="249">
        <f t="shared" si="3"/>
        <v>0</v>
      </c>
      <c r="L71" s="249">
        <f t="shared" si="2"/>
        <v>0</v>
      </c>
      <c r="M71" s="6"/>
    </row>
    <row r="72" spans="2:13">
      <c r="B72" s="6" t="str">
        <f t="shared" si="0"/>
        <v/>
      </c>
      <c r="C72" s="57"/>
      <c r="D72" s="57"/>
      <c r="E72" s="62"/>
      <c r="F72" s="62"/>
      <c r="G72" s="250"/>
      <c r="H72" s="250"/>
      <c r="I72" s="247"/>
      <c r="J72" s="250"/>
      <c r="K72" s="249">
        <f t="shared" si="3"/>
        <v>0</v>
      </c>
      <c r="L72" s="249">
        <f t="shared" si="2"/>
        <v>0</v>
      </c>
      <c r="M72" s="6"/>
    </row>
    <row r="73" spans="2:13">
      <c r="B73" s="6" t="str">
        <f t="shared" si="0"/>
        <v/>
      </c>
      <c r="C73" s="57"/>
      <c r="D73" s="57"/>
      <c r="E73" s="62"/>
      <c r="F73" s="62"/>
      <c r="G73" s="250"/>
      <c r="H73" s="250"/>
      <c r="I73" s="247"/>
      <c r="J73" s="250"/>
      <c r="K73" s="249">
        <f t="shared" si="3"/>
        <v>0</v>
      </c>
      <c r="L73" s="249">
        <f t="shared" si="2"/>
        <v>0</v>
      </c>
      <c r="M73" s="6"/>
    </row>
    <row r="74" spans="2:13">
      <c r="B74" s="6" t="str">
        <f t="shared" si="0"/>
        <v/>
      </c>
      <c r="C74" s="57"/>
      <c r="D74" s="57"/>
      <c r="E74" s="62"/>
      <c r="F74" s="62"/>
      <c r="G74" s="250"/>
      <c r="H74" s="250"/>
      <c r="I74" s="247"/>
      <c r="J74" s="250"/>
      <c r="K74" s="249">
        <f t="shared" si="3"/>
        <v>0</v>
      </c>
      <c r="L74" s="249">
        <f t="shared" si="2"/>
        <v>0</v>
      </c>
      <c r="M74" s="6"/>
    </row>
    <row r="75" spans="2:13">
      <c r="B75" s="6" t="str">
        <f t="shared" ref="B75:B104" si="4">+C75&amp;E75</f>
        <v/>
      </c>
      <c r="C75" s="57"/>
      <c r="D75" s="57"/>
      <c r="E75" s="62"/>
      <c r="F75" s="62"/>
      <c r="G75" s="250"/>
      <c r="H75" s="250"/>
      <c r="I75" s="247"/>
      <c r="J75" s="250"/>
      <c r="K75" s="249">
        <f t="shared" ref="K75:K104" si="5">+G75+H75+J75</f>
        <v>0</v>
      </c>
      <c r="L75" s="249">
        <f t="shared" ref="L75:L104" si="6">++IF(K75=0,0,K75/1720)</f>
        <v>0</v>
      </c>
      <c r="M75" s="6"/>
    </row>
    <row r="76" spans="2:13">
      <c r="B76" s="6" t="str">
        <f t="shared" si="4"/>
        <v/>
      </c>
      <c r="C76" s="57"/>
      <c r="D76" s="57"/>
      <c r="E76" s="62"/>
      <c r="F76" s="62"/>
      <c r="G76" s="250"/>
      <c r="H76" s="250"/>
      <c r="I76" s="247"/>
      <c r="J76" s="250"/>
      <c r="K76" s="249">
        <f t="shared" si="5"/>
        <v>0</v>
      </c>
      <c r="L76" s="249">
        <f t="shared" si="6"/>
        <v>0</v>
      </c>
      <c r="M76" s="6"/>
    </row>
    <row r="77" spans="2:13">
      <c r="B77" s="6" t="str">
        <f t="shared" si="4"/>
        <v/>
      </c>
      <c r="C77" s="57"/>
      <c r="D77" s="57"/>
      <c r="E77" s="62"/>
      <c r="F77" s="62"/>
      <c r="G77" s="250"/>
      <c r="H77" s="250"/>
      <c r="I77" s="247"/>
      <c r="J77" s="250"/>
      <c r="K77" s="249">
        <f t="shared" si="5"/>
        <v>0</v>
      </c>
      <c r="L77" s="249">
        <f t="shared" si="6"/>
        <v>0</v>
      </c>
      <c r="M77" s="6"/>
    </row>
    <row r="78" spans="2:13">
      <c r="B78" s="6" t="str">
        <f t="shared" si="4"/>
        <v/>
      </c>
      <c r="C78" s="57"/>
      <c r="D78" s="57"/>
      <c r="E78" s="62"/>
      <c r="F78" s="62"/>
      <c r="G78" s="250"/>
      <c r="H78" s="250"/>
      <c r="I78" s="247"/>
      <c r="J78" s="250"/>
      <c r="K78" s="249">
        <f t="shared" si="5"/>
        <v>0</v>
      </c>
      <c r="L78" s="249">
        <f t="shared" si="6"/>
        <v>0</v>
      </c>
      <c r="M78" s="6"/>
    </row>
    <row r="79" spans="2:13">
      <c r="B79" s="6" t="str">
        <f t="shared" si="4"/>
        <v/>
      </c>
      <c r="C79" s="57"/>
      <c r="D79" s="57"/>
      <c r="E79" s="62"/>
      <c r="F79" s="62"/>
      <c r="G79" s="250"/>
      <c r="H79" s="250"/>
      <c r="I79" s="247"/>
      <c r="J79" s="250"/>
      <c r="K79" s="249">
        <f t="shared" si="5"/>
        <v>0</v>
      </c>
      <c r="L79" s="249">
        <f t="shared" si="6"/>
        <v>0</v>
      </c>
      <c r="M79" s="6"/>
    </row>
    <row r="80" spans="2:13">
      <c r="B80" s="6" t="str">
        <f t="shared" si="4"/>
        <v/>
      </c>
      <c r="C80" s="57"/>
      <c r="D80" s="57"/>
      <c r="E80" s="62"/>
      <c r="F80" s="62"/>
      <c r="G80" s="250"/>
      <c r="H80" s="250"/>
      <c r="I80" s="247"/>
      <c r="J80" s="250"/>
      <c r="K80" s="249">
        <f t="shared" si="5"/>
        <v>0</v>
      </c>
      <c r="L80" s="249">
        <f t="shared" si="6"/>
        <v>0</v>
      </c>
      <c r="M80" s="6"/>
    </row>
    <row r="81" spans="2:13">
      <c r="B81" s="6" t="str">
        <f t="shared" si="4"/>
        <v/>
      </c>
      <c r="C81" s="57"/>
      <c r="D81" s="57"/>
      <c r="E81" s="62"/>
      <c r="F81" s="62"/>
      <c r="G81" s="250"/>
      <c r="H81" s="250"/>
      <c r="I81" s="247"/>
      <c r="J81" s="250"/>
      <c r="K81" s="249">
        <f t="shared" si="5"/>
        <v>0</v>
      </c>
      <c r="L81" s="249">
        <f t="shared" si="6"/>
        <v>0</v>
      </c>
      <c r="M81" s="6"/>
    </row>
    <row r="82" spans="2:13">
      <c r="B82" s="6" t="str">
        <f t="shared" si="4"/>
        <v/>
      </c>
      <c r="C82" s="57"/>
      <c r="D82" s="57"/>
      <c r="E82" s="62"/>
      <c r="F82" s="62"/>
      <c r="G82" s="250"/>
      <c r="H82" s="250"/>
      <c r="I82" s="247"/>
      <c r="J82" s="250"/>
      <c r="K82" s="249">
        <f t="shared" si="5"/>
        <v>0</v>
      </c>
      <c r="L82" s="249">
        <f t="shared" si="6"/>
        <v>0</v>
      </c>
      <c r="M82" s="6"/>
    </row>
    <row r="83" spans="2:13">
      <c r="B83" s="6" t="str">
        <f t="shared" si="4"/>
        <v/>
      </c>
      <c r="C83" s="57"/>
      <c r="D83" s="57"/>
      <c r="E83" s="62"/>
      <c r="F83" s="62"/>
      <c r="G83" s="250"/>
      <c r="H83" s="250"/>
      <c r="I83" s="247"/>
      <c r="J83" s="250"/>
      <c r="K83" s="249">
        <f t="shared" si="5"/>
        <v>0</v>
      </c>
      <c r="L83" s="249">
        <f t="shared" si="6"/>
        <v>0</v>
      </c>
      <c r="M83" s="6"/>
    </row>
    <row r="84" spans="2:13">
      <c r="B84" s="6" t="str">
        <f t="shared" si="4"/>
        <v/>
      </c>
      <c r="C84" s="57"/>
      <c r="D84" s="57"/>
      <c r="E84" s="62"/>
      <c r="F84" s="62"/>
      <c r="G84" s="250"/>
      <c r="H84" s="250"/>
      <c r="I84" s="247"/>
      <c r="J84" s="250"/>
      <c r="K84" s="249">
        <f t="shared" si="5"/>
        <v>0</v>
      </c>
      <c r="L84" s="249">
        <f t="shared" si="6"/>
        <v>0</v>
      </c>
      <c r="M84" s="6"/>
    </row>
    <row r="85" spans="2:13">
      <c r="B85" s="6" t="str">
        <f t="shared" si="4"/>
        <v/>
      </c>
      <c r="C85" s="57"/>
      <c r="D85" s="57"/>
      <c r="E85" s="62"/>
      <c r="F85" s="62"/>
      <c r="G85" s="250"/>
      <c r="H85" s="250"/>
      <c r="I85" s="247"/>
      <c r="J85" s="250"/>
      <c r="K85" s="249">
        <f t="shared" si="5"/>
        <v>0</v>
      </c>
      <c r="L85" s="249">
        <f t="shared" si="6"/>
        <v>0</v>
      </c>
      <c r="M85" s="6"/>
    </row>
    <row r="86" spans="2:13">
      <c r="B86" s="6" t="str">
        <f t="shared" si="4"/>
        <v/>
      </c>
      <c r="C86" s="57"/>
      <c r="D86" s="57"/>
      <c r="E86" s="62"/>
      <c r="F86" s="62"/>
      <c r="G86" s="250"/>
      <c r="H86" s="250"/>
      <c r="I86" s="247"/>
      <c r="J86" s="250"/>
      <c r="K86" s="249">
        <f t="shared" si="5"/>
        <v>0</v>
      </c>
      <c r="L86" s="249">
        <f t="shared" si="6"/>
        <v>0</v>
      </c>
      <c r="M86" s="6"/>
    </row>
    <row r="87" spans="2:13">
      <c r="B87" s="6" t="str">
        <f t="shared" si="4"/>
        <v/>
      </c>
      <c r="C87" s="57"/>
      <c r="D87" s="57"/>
      <c r="E87" s="62"/>
      <c r="F87" s="62"/>
      <c r="G87" s="250"/>
      <c r="H87" s="250"/>
      <c r="I87" s="247"/>
      <c r="J87" s="250"/>
      <c r="K87" s="249">
        <f t="shared" si="5"/>
        <v>0</v>
      </c>
      <c r="L87" s="249">
        <f t="shared" si="6"/>
        <v>0</v>
      </c>
      <c r="M87" s="6"/>
    </row>
    <row r="88" spans="2:13">
      <c r="B88" s="6" t="str">
        <f t="shared" si="4"/>
        <v/>
      </c>
      <c r="C88" s="57"/>
      <c r="D88" s="57"/>
      <c r="E88" s="62"/>
      <c r="F88" s="62"/>
      <c r="G88" s="250"/>
      <c r="H88" s="250"/>
      <c r="I88" s="247"/>
      <c r="J88" s="250"/>
      <c r="K88" s="249">
        <f t="shared" si="5"/>
        <v>0</v>
      </c>
      <c r="L88" s="249">
        <f t="shared" si="6"/>
        <v>0</v>
      </c>
      <c r="M88" s="6"/>
    </row>
    <row r="89" spans="2:13">
      <c r="B89" s="6" t="str">
        <f t="shared" si="4"/>
        <v/>
      </c>
      <c r="C89" s="57"/>
      <c r="D89" s="57"/>
      <c r="E89" s="62"/>
      <c r="F89" s="62"/>
      <c r="G89" s="250"/>
      <c r="H89" s="250"/>
      <c r="I89" s="247"/>
      <c r="J89" s="250"/>
      <c r="K89" s="249">
        <f t="shared" si="5"/>
        <v>0</v>
      </c>
      <c r="L89" s="249">
        <f t="shared" si="6"/>
        <v>0</v>
      </c>
      <c r="M89" s="6"/>
    </row>
    <row r="90" spans="2:13">
      <c r="B90" s="6" t="str">
        <f t="shared" si="4"/>
        <v/>
      </c>
      <c r="C90" s="57"/>
      <c r="D90" s="57"/>
      <c r="E90" s="62"/>
      <c r="F90" s="62"/>
      <c r="G90" s="250"/>
      <c r="H90" s="250"/>
      <c r="I90" s="247"/>
      <c r="J90" s="250"/>
      <c r="K90" s="249">
        <f t="shared" si="5"/>
        <v>0</v>
      </c>
      <c r="L90" s="249">
        <f t="shared" si="6"/>
        <v>0</v>
      </c>
      <c r="M90" s="6"/>
    </row>
    <row r="91" spans="2:13">
      <c r="B91" s="6" t="str">
        <f t="shared" si="4"/>
        <v/>
      </c>
      <c r="C91" s="57"/>
      <c r="D91" s="57"/>
      <c r="E91" s="62"/>
      <c r="F91" s="62"/>
      <c r="G91" s="250"/>
      <c r="H91" s="250"/>
      <c r="I91" s="247"/>
      <c r="J91" s="250"/>
      <c r="K91" s="249">
        <f t="shared" si="5"/>
        <v>0</v>
      </c>
      <c r="L91" s="249">
        <f t="shared" si="6"/>
        <v>0</v>
      </c>
      <c r="M91" s="6"/>
    </row>
    <row r="92" spans="2:13">
      <c r="B92" s="6" t="str">
        <f t="shared" si="4"/>
        <v/>
      </c>
      <c r="C92" s="57"/>
      <c r="D92" s="57"/>
      <c r="E92" s="62"/>
      <c r="F92" s="62"/>
      <c r="G92" s="250"/>
      <c r="H92" s="250"/>
      <c r="I92" s="247"/>
      <c r="J92" s="250"/>
      <c r="K92" s="249">
        <f t="shared" si="5"/>
        <v>0</v>
      </c>
      <c r="L92" s="249">
        <f t="shared" si="6"/>
        <v>0</v>
      </c>
      <c r="M92" s="6"/>
    </row>
    <row r="93" spans="2:13">
      <c r="B93" s="6" t="str">
        <f t="shared" si="4"/>
        <v/>
      </c>
      <c r="C93" s="57"/>
      <c r="D93" s="57"/>
      <c r="E93" s="62"/>
      <c r="F93" s="62"/>
      <c r="G93" s="250"/>
      <c r="H93" s="250"/>
      <c r="I93" s="247"/>
      <c r="J93" s="250"/>
      <c r="K93" s="249">
        <f t="shared" si="5"/>
        <v>0</v>
      </c>
      <c r="L93" s="249">
        <f t="shared" si="6"/>
        <v>0</v>
      </c>
      <c r="M93" s="6"/>
    </row>
    <row r="94" spans="2:13">
      <c r="B94" s="6" t="str">
        <f t="shared" si="4"/>
        <v/>
      </c>
      <c r="C94" s="57"/>
      <c r="D94" s="57"/>
      <c r="E94" s="62"/>
      <c r="F94" s="62"/>
      <c r="G94" s="250"/>
      <c r="H94" s="250"/>
      <c r="I94" s="247"/>
      <c r="J94" s="250"/>
      <c r="K94" s="249">
        <f t="shared" si="5"/>
        <v>0</v>
      </c>
      <c r="L94" s="249">
        <f t="shared" si="6"/>
        <v>0</v>
      </c>
      <c r="M94" s="6"/>
    </row>
    <row r="95" spans="2:13">
      <c r="B95" s="6" t="str">
        <f t="shared" si="4"/>
        <v/>
      </c>
      <c r="C95" s="57"/>
      <c r="D95" s="57"/>
      <c r="E95" s="62"/>
      <c r="F95" s="62"/>
      <c r="G95" s="250"/>
      <c r="H95" s="250"/>
      <c r="I95" s="247"/>
      <c r="J95" s="250"/>
      <c r="K95" s="249">
        <f t="shared" si="5"/>
        <v>0</v>
      </c>
      <c r="L95" s="249">
        <f t="shared" si="6"/>
        <v>0</v>
      </c>
      <c r="M95" s="6"/>
    </row>
    <row r="96" spans="2:13">
      <c r="B96" s="6" t="str">
        <f t="shared" si="4"/>
        <v/>
      </c>
      <c r="C96" s="57"/>
      <c r="D96" s="57"/>
      <c r="E96" s="62"/>
      <c r="F96" s="62"/>
      <c r="G96" s="250"/>
      <c r="H96" s="250"/>
      <c r="I96" s="247"/>
      <c r="J96" s="250"/>
      <c r="K96" s="249">
        <f t="shared" si="5"/>
        <v>0</v>
      </c>
      <c r="L96" s="249">
        <f t="shared" si="6"/>
        <v>0</v>
      </c>
      <c r="M96" s="6"/>
    </row>
    <row r="97" spans="2:13">
      <c r="B97" s="6" t="str">
        <f t="shared" si="4"/>
        <v/>
      </c>
      <c r="C97" s="57"/>
      <c r="D97" s="57"/>
      <c r="E97" s="62"/>
      <c r="F97" s="62"/>
      <c r="G97" s="250"/>
      <c r="H97" s="250"/>
      <c r="I97" s="247"/>
      <c r="J97" s="250"/>
      <c r="K97" s="249">
        <f t="shared" si="5"/>
        <v>0</v>
      </c>
      <c r="L97" s="249">
        <f t="shared" si="6"/>
        <v>0</v>
      </c>
      <c r="M97" s="6"/>
    </row>
    <row r="98" spans="2:13">
      <c r="B98" s="6" t="str">
        <f t="shared" si="4"/>
        <v/>
      </c>
      <c r="C98" s="57"/>
      <c r="D98" s="57"/>
      <c r="E98" s="62"/>
      <c r="F98" s="62"/>
      <c r="G98" s="250"/>
      <c r="H98" s="250"/>
      <c r="I98" s="247"/>
      <c r="J98" s="250"/>
      <c r="K98" s="249">
        <f t="shared" si="5"/>
        <v>0</v>
      </c>
      <c r="L98" s="249">
        <f t="shared" si="6"/>
        <v>0</v>
      </c>
      <c r="M98" s="6"/>
    </row>
    <row r="99" spans="2:13">
      <c r="B99" s="6" t="str">
        <f t="shared" si="4"/>
        <v/>
      </c>
      <c r="C99" s="57"/>
      <c r="D99" s="57"/>
      <c r="E99" s="62"/>
      <c r="F99" s="62"/>
      <c r="G99" s="250"/>
      <c r="H99" s="250"/>
      <c r="I99" s="247"/>
      <c r="J99" s="250"/>
      <c r="K99" s="249">
        <f t="shared" si="5"/>
        <v>0</v>
      </c>
      <c r="L99" s="249">
        <f t="shared" si="6"/>
        <v>0</v>
      </c>
      <c r="M99" s="6"/>
    </row>
    <row r="100" spans="2:13">
      <c r="B100" s="6" t="str">
        <f t="shared" si="4"/>
        <v/>
      </c>
      <c r="C100" s="57"/>
      <c r="D100" s="57"/>
      <c r="E100" s="62"/>
      <c r="F100" s="62"/>
      <c r="G100" s="250"/>
      <c r="H100" s="250"/>
      <c r="I100" s="247"/>
      <c r="J100" s="250"/>
      <c r="K100" s="249">
        <f t="shared" si="5"/>
        <v>0</v>
      </c>
      <c r="L100" s="249">
        <f t="shared" si="6"/>
        <v>0</v>
      </c>
      <c r="M100" s="6"/>
    </row>
    <row r="101" spans="2:13">
      <c r="B101" s="6" t="str">
        <f t="shared" si="4"/>
        <v/>
      </c>
      <c r="C101" s="57"/>
      <c r="D101" s="57"/>
      <c r="E101" s="62"/>
      <c r="F101" s="62"/>
      <c r="G101" s="250"/>
      <c r="H101" s="250"/>
      <c r="I101" s="247"/>
      <c r="J101" s="250"/>
      <c r="K101" s="249">
        <f t="shared" si="5"/>
        <v>0</v>
      </c>
      <c r="L101" s="249">
        <f t="shared" si="6"/>
        <v>0</v>
      </c>
      <c r="M101" s="6"/>
    </row>
    <row r="102" spans="2:13">
      <c r="B102" s="6" t="str">
        <f t="shared" si="4"/>
        <v/>
      </c>
      <c r="C102" s="57"/>
      <c r="D102" s="57"/>
      <c r="E102" s="62"/>
      <c r="F102" s="62"/>
      <c r="G102" s="250"/>
      <c r="H102" s="250"/>
      <c r="I102" s="247"/>
      <c r="J102" s="250"/>
      <c r="K102" s="249">
        <f t="shared" si="5"/>
        <v>0</v>
      </c>
      <c r="L102" s="249">
        <f t="shared" si="6"/>
        <v>0</v>
      </c>
      <c r="M102" s="6"/>
    </row>
    <row r="103" spans="2:13">
      <c r="B103" s="6" t="str">
        <f t="shared" si="4"/>
        <v/>
      </c>
      <c r="C103" s="57"/>
      <c r="D103" s="57"/>
      <c r="E103" s="62"/>
      <c r="F103" s="62"/>
      <c r="G103" s="250"/>
      <c r="H103" s="250"/>
      <c r="I103" s="247" t="str">
        <f t="shared" si="1"/>
        <v/>
      </c>
      <c r="J103" s="250"/>
      <c r="K103" s="249">
        <f t="shared" si="5"/>
        <v>0</v>
      </c>
      <c r="L103" s="249">
        <f t="shared" si="6"/>
        <v>0</v>
      </c>
      <c r="M103" s="6"/>
    </row>
    <row r="104" spans="2:13" ht="15.75" thickBot="1">
      <c r="B104" s="6" t="str">
        <f t="shared" si="4"/>
        <v/>
      </c>
      <c r="C104" s="132"/>
      <c r="D104" s="132"/>
      <c r="E104" s="133"/>
      <c r="F104" s="133"/>
      <c r="G104" s="251"/>
      <c r="H104" s="251"/>
      <c r="I104" s="252" t="str">
        <f t="shared" si="1"/>
        <v/>
      </c>
      <c r="J104" s="253"/>
      <c r="K104" s="249">
        <f t="shared" si="5"/>
        <v>0</v>
      </c>
      <c r="L104" s="249">
        <f t="shared" si="6"/>
        <v>0</v>
      </c>
      <c r="M104" s="6"/>
    </row>
    <row r="105" spans="2:13"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</row>
    <row r="106" spans="2:13"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</row>
    <row r="107" spans="2:13"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</row>
  </sheetData>
  <mergeCells count="1">
    <mergeCell ref="C5:L5"/>
  </mergeCells>
  <conditionalFormatting sqref="B8:B104 M1:M26 B1:L2 B4:L4 B3 B6:L7 B5:C5">
    <cfRule type="containsText" dxfId="2907" priority="53" operator="containsText" text="Preencha">
      <formula>NOT(ISERROR(SEARCH("Preencha",B1)))</formula>
    </cfRule>
    <cfRule type="cellIs" dxfId="2906" priority="54" operator="equal">
      <formula>"Selecione uma opção:"</formula>
    </cfRule>
  </conditionalFormatting>
  <conditionalFormatting sqref="C26:D26 G26:H26">
    <cfRule type="containsText" dxfId="2905" priority="41" operator="containsText" text="Preencha">
      <formula>NOT(ISERROR(SEARCH("Preencha",C26)))</formula>
    </cfRule>
    <cfRule type="cellIs" dxfId="2904" priority="42" operator="equal">
      <formula>"Selecione uma opção:"</formula>
    </cfRule>
  </conditionalFormatting>
  <conditionalFormatting sqref="B105:K107 M27:M107 C27:D104 J104 G27:H104">
    <cfRule type="containsText" dxfId="2903" priority="32" operator="containsText" text="Preencha">
      <formula>NOT(ISERROR(SEARCH("Preencha",B27)))</formula>
    </cfRule>
    <cfRule type="cellIs" dxfId="2902" priority="33" operator="equal">
      <formula>"Selecione uma opção:"</formula>
    </cfRule>
  </conditionalFormatting>
  <conditionalFormatting sqref="L105:L107">
    <cfRule type="containsText" dxfId="2901" priority="14" operator="containsText" text="Preencha">
      <formula>NOT(ISERROR(SEARCH("Preencha",L105)))</formula>
    </cfRule>
    <cfRule type="cellIs" dxfId="2900" priority="15" operator="equal">
      <formula>"Selecione uma opção:"</formula>
    </cfRule>
  </conditionalFormatting>
  <conditionalFormatting sqref="C3:L3">
    <cfRule type="containsText" dxfId="2899" priority="1" operator="containsText" text="Preencha">
      <formula>NOT(ISERROR(SEARCH("Preencha",C3)))</formula>
    </cfRule>
    <cfRule type="cellIs" dxfId="2898" priority="2" operator="equal">
      <formula>"Selecione uma opção:"</formula>
    </cfRule>
  </conditionalFormatting>
  <dataValidations count="3">
    <dataValidation allowBlank="1" showInputMessage="1" sqref="D6:J6" xr:uid="{00000000-0002-0000-0300-000000000000}"/>
    <dataValidation type="list" allowBlank="1" showInputMessage="1" showErrorMessage="1" sqref="E10:E104" xr:uid="{00000000-0002-0000-0300-000001000000}">
      <formula1>#REF!</formula1>
    </dataValidation>
    <dataValidation type="list" allowBlank="1" showInputMessage="1" showErrorMessage="1" sqref="F10:F11" xr:uid="{00000000-0002-0000-0300-000002000000}">
      <formula1>"7,8"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3000000}">
          <x14:formula1>
            <xm:f>OFFSET(Operação!$D$20,0,0,COUNTA(Operação!$D$20:$D$35),1)</xm:f>
          </x14:formula1>
          <xm:sqref>D10:D104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3" tint="0.59999389629810485"/>
  </sheetPr>
  <dimension ref="B1:V606"/>
  <sheetViews>
    <sheetView showGridLines="0" topLeftCell="A250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123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5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ref="Q17:Q37" si="0">+I17*J17</f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5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+SUM(Q40:Q64)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 t="s">
        <v>182</v>
      </c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J283:M283"/>
    <mergeCell ref="J284:M284"/>
    <mergeCell ref="J276:M276"/>
    <mergeCell ref="J277:M277"/>
    <mergeCell ref="J278:M278"/>
    <mergeCell ref="J279:M279"/>
    <mergeCell ref="J280:M280"/>
    <mergeCell ref="J281:M281"/>
    <mergeCell ref="J282:M282"/>
    <mergeCell ref="J274:M274"/>
    <mergeCell ref="J275:M275"/>
    <mergeCell ref="F52:G52"/>
    <mergeCell ref="F53:G53"/>
    <mergeCell ref="F54:G54"/>
    <mergeCell ref="F55:G55"/>
    <mergeCell ref="F56:G56"/>
    <mergeCell ref="F57:G57"/>
    <mergeCell ref="F58:G58"/>
    <mergeCell ref="J265:M265"/>
    <mergeCell ref="J266:M266"/>
    <mergeCell ref="J267:M267"/>
    <mergeCell ref="J268:M268"/>
    <mergeCell ref="J269:M269"/>
    <mergeCell ref="J270:M270"/>
    <mergeCell ref="J271:M271"/>
    <mergeCell ref="J272:M272"/>
    <mergeCell ref="I196:M196"/>
    <mergeCell ref="I197:M197"/>
    <mergeCell ref="J273:M273"/>
    <mergeCell ref="I198:M198"/>
    <mergeCell ref="I189:M189"/>
    <mergeCell ref="I192:M192"/>
    <mergeCell ref="C128:Q128"/>
    <mergeCell ref="J285:M285"/>
    <mergeCell ref="J286:M286"/>
    <mergeCell ref="J287:M287"/>
    <mergeCell ref="J288:M288"/>
    <mergeCell ref="J289:M289"/>
    <mergeCell ref="J290:M290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C208:D208"/>
    <mergeCell ref="C205:Q205"/>
    <mergeCell ref="I208:M208"/>
    <mergeCell ref="I209:M209"/>
    <mergeCell ref="C209:D209"/>
    <mergeCell ref="C210:D210"/>
    <mergeCell ref="C211:D211"/>
    <mergeCell ref="C212:D212"/>
    <mergeCell ref="I195:M195"/>
    <mergeCell ref="C207:D207"/>
    <mergeCell ref="I207:M207"/>
    <mergeCell ref="C195:D195"/>
    <mergeCell ref="C196:D196"/>
    <mergeCell ref="C197:D197"/>
    <mergeCell ref="C198:D198"/>
    <mergeCell ref="C199:D199"/>
    <mergeCell ref="C12:Q12"/>
    <mergeCell ref="C15:E15"/>
    <mergeCell ref="C14:D14"/>
    <mergeCell ref="F41:G41"/>
    <mergeCell ref="F42:G42"/>
    <mergeCell ref="C16:E16"/>
    <mergeCell ref="C17:E17"/>
    <mergeCell ref="C18:E18"/>
    <mergeCell ref="C19:E19"/>
    <mergeCell ref="C20:E20"/>
    <mergeCell ref="C21:E21"/>
    <mergeCell ref="C28:E28"/>
    <mergeCell ref="C29:E29"/>
    <mergeCell ref="C30:E30"/>
    <mergeCell ref="C31:E31"/>
    <mergeCell ref="C32:E32"/>
    <mergeCell ref="F32:G32"/>
    <mergeCell ref="F33:G33"/>
    <mergeCell ref="F34:G34"/>
    <mergeCell ref="F35:G35"/>
    <mergeCell ref="F36:G36"/>
    <mergeCell ref="F37:G37"/>
    <mergeCell ref="F38:G38"/>
    <mergeCell ref="F39:G39"/>
    <mergeCell ref="C133:D133"/>
    <mergeCell ref="C135:D135"/>
    <mergeCell ref="C136:D136"/>
    <mergeCell ref="C137:D137"/>
    <mergeCell ref="C138:D138"/>
    <mergeCell ref="C139:D139"/>
    <mergeCell ref="C134:D134"/>
    <mergeCell ref="C176:D176"/>
    <mergeCell ref="C140:D140"/>
    <mergeCell ref="C170:D170"/>
    <mergeCell ref="C171:D171"/>
    <mergeCell ref="C172:D172"/>
    <mergeCell ref="C173:D173"/>
    <mergeCell ref="C174:D174"/>
    <mergeCell ref="C165:D165"/>
    <mergeCell ref="C166:D166"/>
    <mergeCell ref="C167:D167"/>
    <mergeCell ref="C168:D168"/>
    <mergeCell ref="C169:D169"/>
    <mergeCell ref="F40:G40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C39:D39"/>
    <mergeCell ref="C40:E40"/>
    <mergeCell ref="C41:E41"/>
    <mergeCell ref="C159:D159"/>
    <mergeCell ref="C160:D160"/>
    <mergeCell ref="C161:D161"/>
    <mergeCell ref="C162:D162"/>
    <mergeCell ref="C163:D163"/>
    <mergeCell ref="C164:D164"/>
    <mergeCell ref="C150:D150"/>
    <mergeCell ref="C151:D151"/>
    <mergeCell ref="C152:D152"/>
    <mergeCell ref="C153:D153"/>
    <mergeCell ref="C154:D154"/>
    <mergeCell ref="C155:D155"/>
    <mergeCell ref="C156:D156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34:E34"/>
    <mergeCell ref="C35:E35"/>
    <mergeCell ref="C36:E36"/>
    <mergeCell ref="C37:E37"/>
    <mergeCell ref="C38:E38"/>
    <mergeCell ref="C33:E33"/>
    <mergeCell ref="C22:E22"/>
    <mergeCell ref="C23:E23"/>
    <mergeCell ref="C24:E24"/>
    <mergeCell ref="C25:E25"/>
    <mergeCell ref="C26:E26"/>
    <mergeCell ref="C27:E27"/>
    <mergeCell ref="C46:E46"/>
    <mergeCell ref="C47:E47"/>
    <mergeCell ref="C48:E48"/>
    <mergeCell ref="C49:E49"/>
    <mergeCell ref="C50:E50"/>
    <mergeCell ref="C51:E51"/>
    <mergeCell ref="C42:E42"/>
    <mergeCell ref="C43:E43"/>
    <mergeCell ref="C44:E44"/>
    <mergeCell ref="C45:E45"/>
    <mergeCell ref="C52:E52"/>
    <mergeCell ref="C53:E53"/>
    <mergeCell ref="C54:E54"/>
    <mergeCell ref="C55:E55"/>
    <mergeCell ref="C56:E56"/>
    <mergeCell ref="C57:E57"/>
    <mergeCell ref="C70:Q70"/>
    <mergeCell ref="C88:D88"/>
    <mergeCell ref="C81:D81"/>
    <mergeCell ref="C87:D87"/>
    <mergeCell ref="C72:D72"/>
    <mergeCell ref="C86:D86"/>
    <mergeCell ref="C64:E64"/>
    <mergeCell ref="C58:E58"/>
    <mergeCell ref="C59:E59"/>
    <mergeCell ref="C60:E60"/>
    <mergeCell ref="C61:E61"/>
    <mergeCell ref="C62:E62"/>
    <mergeCell ref="C63:E63"/>
    <mergeCell ref="F61:G61"/>
    <mergeCell ref="F62:G62"/>
    <mergeCell ref="F63:G63"/>
    <mergeCell ref="F59:G59"/>
    <mergeCell ref="F60:G60"/>
    <mergeCell ref="F64:G64"/>
    <mergeCell ref="C73:D73"/>
    <mergeCell ref="C74:D74"/>
    <mergeCell ref="C75:D75"/>
    <mergeCell ref="C76:D76"/>
    <mergeCell ref="C77:D77"/>
    <mergeCell ref="C78:D78"/>
    <mergeCell ref="C95:D95"/>
    <mergeCell ref="C112:D112"/>
    <mergeCell ref="C89:D89"/>
    <mergeCell ref="C90:D90"/>
    <mergeCell ref="C91:D91"/>
    <mergeCell ref="C92:D92"/>
    <mergeCell ref="C93:D93"/>
    <mergeCell ref="C94:D94"/>
    <mergeCell ref="C82:D82"/>
    <mergeCell ref="C83:D83"/>
    <mergeCell ref="C84:D84"/>
    <mergeCell ref="C85:D85"/>
    <mergeCell ref="C79:D79"/>
    <mergeCell ref="C80:D80"/>
    <mergeCell ref="C106:D106"/>
    <mergeCell ref="C104:D104"/>
    <mergeCell ref="C105:D105"/>
    <mergeCell ref="C113:D113"/>
    <mergeCell ref="C100:D100"/>
    <mergeCell ref="C101:D101"/>
    <mergeCell ref="C102:D102"/>
    <mergeCell ref="C103:D103"/>
    <mergeCell ref="C111:D111"/>
    <mergeCell ref="C107:D107"/>
    <mergeCell ref="C96:D96"/>
    <mergeCell ref="C97:D97"/>
    <mergeCell ref="C98:D98"/>
    <mergeCell ref="C99:D99"/>
    <mergeCell ref="C108:D108"/>
    <mergeCell ref="C109:D109"/>
    <mergeCell ref="C110:D110"/>
    <mergeCell ref="C120:D120"/>
    <mergeCell ref="C114:D114"/>
    <mergeCell ref="C115:D115"/>
    <mergeCell ref="C116:D116"/>
    <mergeCell ref="C117:D117"/>
    <mergeCell ref="C121:D121"/>
    <mergeCell ref="C122:D122"/>
    <mergeCell ref="C131:D131"/>
    <mergeCell ref="C132:D132"/>
    <mergeCell ref="C119:D119"/>
    <mergeCell ref="C118:D118"/>
    <mergeCell ref="C130:D130"/>
    <mergeCell ref="C177:D177"/>
    <mergeCell ref="C189:D189"/>
    <mergeCell ref="C190:D190"/>
    <mergeCell ref="C191:D191"/>
    <mergeCell ref="C192:D192"/>
    <mergeCell ref="C187:Q187"/>
    <mergeCell ref="I193:M193"/>
    <mergeCell ref="I194:M194"/>
    <mergeCell ref="C141:D141"/>
    <mergeCell ref="C175:D175"/>
    <mergeCell ref="C157:D157"/>
    <mergeCell ref="C158:D158"/>
    <mergeCell ref="C178:D178"/>
    <mergeCell ref="C179:D179"/>
    <mergeCell ref="C180:D180"/>
    <mergeCell ref="C181:D181"/>
    <mergeCell ref="I190:M190"/>
    <mergeCell ref="I191:M191"/>
    <mergeCell ref="C193:D193"/>
    <mergeCell ref="C194:D194"/>
    <mergeCell ref="C213:D213"/>
    <mergeCell ref="I210:M210"/>
    <mergeCell ref="I211:M211"/>
    <mergeCell ref="I212:M212"/>
    <mergeCell ref="I213:M213"/>
    <mergeCell ref="I214:M214"/>
    <mergeCell ref="I215:M215"/>
    <mergeCell ref="I216:M216"/>
    <mergeCell ref="I217:M217"/>
    <mergeCell ref="C214:D214"/>
    <mergeCell ref="C215:D215"/>
    <mergeCell ref="C216:D216"/>
    <mergeCell ref="C217:D217"/>
    <mergeCell ref="C218:D218"/>
    <mergeCell ref="C219:D219"/>
    <mergeCell ref="I218:M218"/>
    <mergeCell ref="I219:M219"/>
    <mergeCell ref="I220:M220"/>
    <mergeCell ref="I221:M221"/>
    <mergeCell ref="I222:M222"/>
    <mergeCell ref="I223:M223"/>
    <mergeCell ref="I224:M224"/>
    <mergeCell ref="I225:M225"/>
    <mergeCell ref="C220:D220"/>
    <mergeCell ref="C221:D221"/>
    <mergeCell ref="C222:D222"/>
    <mergeCell ref="C223:D223"/>
    <mergeCell ref="C224:D224"/>
    <mergeCell ref="C225:D225"/>
    <mergeCell ref="C236:D236"/>
    <mergeCell ref="C237:D237"/>
    <mergeCell ref="C238:D238"/>
    <mergeCell ref="C226:D226"/>
    <mergeCell ref="C227:D227"/>
    <mergeCell ref="C233:Q233"/>
    <mergeCell ref="I226:M226"/>
    <mergeCell ref="I227:M227"/>
    <mergeCell ref="C235:D235"/>
    <mergeCell ref="I235:M235"/>
    <mergeCell ref="I236:M236"/>
    <mergeCell ref="I237:M237"/>
    <mergeCell ref="I238:M238"/>
    <mergeCell ref="C242:D242"/>
    <mergeCell ref="C243:D243"/>
    <mergeCell ref="C244:D244"/>
    <mergeCell ref="C239:D239"/>
    <mergeCell ref="C240:D240"/>
    <mergeCell ref="C241:D241"/>
    <mergeCell ref="I239:M239"/>
    <mergeCell ref="I240:M240"/>
    <mergeCell ref="I241:M241"/>
    <mergeCell ref="I242:M242"/>
    <mergeCell ref="I243:M243"/>
    <mergeCell ref="I244:M244"/>
    <mergeCell ref="C248:D248"/>
    <mergeCell ref="C249:D249"/>
    <mergeCell ref="C250:D250"/>
    <mergeCell ref="C245:D245"/>
    <mergeCell ref="C246:D246"/>
    <mergeCell ref="C247:D247"/>
    <mergeCell ref="I245:M245"/>
    <mergeCell ref="I246:M246"/>
    <mergeCell ref="I247:M247"/>
    <mergeCell ref="I248:M248"/>
    <mergeCell ref="I249:M249"/>
    <mergeCell ref="I250:M250"/>
    <mergeCell ref="C254:D254"/>
    <mergeCell ref="C255:D255"/>
    <mergeCell ref="C261:Q261"/>
    <mergeCell ref="C251:D251"/>
    <mergeCell ref="C252:D252"/>
    <mergeCell ref="C253:D253"/>
    <mergeCell ref="I251:M251"/>
    <mergeCell ref="I252:M252"/>
    <mergeCell ref="I253:M253"/>
    <mergeCell ref="I254:M254"/>
    <mergeCell ref="I255:M255"/>
    <mergeCell ref="C289:D289"/>
    <mergeCell ref="C294:D294"/>
    <mergeCell ref="C295:D295"/>
    <mergeCell ref="C292:D292"/>
    <mergeCell ref="C293:D293"/>
    <mergeCell ref="J294:M294"/>
    <mergeCell ref="J295:M295"/>
    <mergeCell ref="C263:D263"/>
    <mergeCell ref="C266:D266"/>
    <mergeCell ref="C267:D267"/>
    <mergeCell ref="C264:D264"/>
    <mergeCell ref="C265:D265"/>
    <mergeCell ref="C286:D286"/>
    <mergeCell ref="C287:D287"/>
    <mergeCell ref="C285:D285"/>
    <mergeCell ref="C290:D290"/>
    <mergeCell ref="C268:D268"/>
    <mergeCell ref="C269:D269"/>
    <mergeCell ref="J291:M291"/>
    <mergeCell ref="J292:M292"/>
    <mergeCell ref="J293:M293"/>
    <mergeCell ref="C284:D284"/>
    <mergeCell ref="J263:M263"/>
    <mergeCell ref="J264:M264"/>
    <mergeCell ref="C298:D298"/>
    <mergeCell ref="C299:D299"/>
    <mergeCell ref="C296:D296"/>
    <mergeCell ref="C297:D297"/>
    <mergeCell ref="J296:M296"/>
    <mergeCell ref="J297:M297"/>
    <mergeCell ref="J298:M298"/>
    <mergeCell ref="J299:M299"/>
    <mergeCell ref="C270:D270"/>
    <mergeCell ref="C271:D271"/>
    <mergeCell ref="C274:D274"/>
    <mergeCell ref="C275:D275"/>
    <mergeCell ref="C272:D272"/>
    <mergeCell ref="C273:D273"/>
    <mergeCell ref="C278:D278"/>
    <mergeCell ref="C279:D279"/>
    <mergeCell ref="C276:D276"/>
    <mergeCell ref="C277:D277"/>
    <mergeCell ref="C282:D282"/>
    <mergeCell ref="C283:D283"/>
    <mergeCell ref="C280:D280"/>
    <mergeCell ref="C281:D281"/>
    <mergeCell ref="C291:D291"/>
    <mergeCell ref="C288:D288"/>
  </mergeCells>
  <conditionalFormatting sqref="B1:R2 B9:B10 B12:C12 B301:R606 C10:Q10 B73:B122 C74:C122 E74:H122 S2:U2 R9:U10 B11:U11 B13:U13 R12:U12 R14:R64 S301:V382 S131:U180 B15:E38 V9:V66 B14 E14 B190:B199 R190:R199 R73 B131:B181 R131:R181 B209:B227 V262:V263 B201:V201 B257:V257 V131:V183 B200:R200 U200:V200 B182:U183 B65:U66 K74:R122 B40:E64 B39">
    <cfRule type="containsText" dxfId="2897" priority="320" operator="containsText" text="Preencha">
      <formula>NOT(ISERROR(SEARCH("Preencha",B1)))</formula>
    </cfRule>
    <cfRule type="cellIs" dxfId="2896" priority="321" operator="equal">
      <formula>"Selecione uma opção:"</formula>
    </cfRule>
  </conditionalFormatting>
  <conditionalFormatting sqref="C9:Q9">
    <cfRule type="containsText" dxfId="2895" priority="318" operator="containsText" text="Preencha">
      <formula>NOT(ISERROR(SEARCH("Preencha",C9)))</formula>
    </cfRule>
    <cfRule type="cellIs" dxfId="2894" priority="319" operator="equal">
      <formula>"Selecione uma opção:"</formula>
    </cfRule>
  </conditionalFormatting>
  <conditionalFormatting sqref="B3 R3:U3 B4:U8">
    <cfRule type="containsText" dxfId="2893" priority="316" operator="containsText" text="Preencha">
      <formula>NOT(ISERROR(SEARCH("Preencha",B3)))</formula>
    </cfRule>
    <cfRule type="cellIs" dxfId="2892" priority="317" operator="equal">
      <formula>"Selecione uma opção:"</formula>
    </cfRule>
  </conditionalFormatting>
  <conditionalFormatting sqref="C3:Q3">
    <cfRule type="containsText" dxfId="2891" priority="314" operator="containsText" text="Preencha">
      <formula>NOT(ISERROR(SEARCH("Preencha",C3)))</formula>
    </cfRule>
    <cfRule type="cellIs" dxfId="2890" priority="315" operator="equal">
      <formula>"Selecione uma opção:"</formula>
    </cfRule>
  </conditionalFormatting>
  <conditionalFormatting sqref="F15 I15 C15">
    <cfRule type="containsText" dxfId="2889" priority="312" operator="containsText" text="Preencha">
      <formula>NOT(ISERROR(SEARCH("Preencha",C15)))</formula>
    </cfRule>
    <cfRule type="cellIs" dxfId="2888" priority="313" operator="equal">
      <formula>"Selecione uma opção:"</formula>
    </cfRule>
  </conditionalFormatting>
  <conditionalFormatting sqref="I16:I38 C16:C38 C40:C64 I40:I64">
    <cfRule type="containsText" dxfId="2887" priority="302" operator="containsText" text="Preencha">
      <formula>NOT(ISERROR(SEARCH("Preencha",C16)))</formula>
    </cfRule>
    <cfRule type="cellIs" dxfId="2886" priority="303" operator="equal">
      <formula>"Selecione uma opção:"</formula>
    </cfRule>
  </conditionalFormatting>
  <conditionalFormatting sqref="B130 B125 B129:R129 R130 R125:U125 R127:U128 B127:B128">
    <cfRule type="containsText" dxfId="2885" priority="306" operator="containsText" text="Preencha">
      <formula>NOT(ISERROR(SEARCH("Preencha",B125)))</formula>
    </cfRule>
    <cfRule type="cellIs" dxfId="2884" priority="307" operator="equal">
      <formula>"Selecione uma opção:"</formula>
    </cfRule>
  </conditionalFormatting>
  <conditionalFormatting sqref="I122 B123:U124">
    <cfRule type="containsText" dxfId="2883" priority="300" operator="containsText" text="Preencha">
      <formula>NOT(ISERROR(SEARCH("Preencha",B122)))</formula>
    </cfRule>
    <cfRule type="cellIs" dxfId="2882" priority="301" operator="equal">
      <formula>"Selecione uma opção:"</formula>
    </cfRule>
  </conditionalFormatting>
  <conditionalFormatting sqref="C125:Q125">
    <cfRule type="containsText" dxfId="2881" priority="304" operator="containsText" text="Preencha">
      <formula>NOT(ISERROR(SEARCH("Preencha",C125)))</formula>
    </cfRule>
    <cfRule type="cellIs" dxfId="2880" priority="305" operator="equal">
      <formula>"Selecione uma opção:"</formula>
    </cfRule>
  </conditionalFormatting>
  <conditionalFormatting sqref="C67:Q67">
    <cfRule type="containsText" dxfId="2879" priority="296" operator="containsText" text="Preencha">
      <formula>NOT(ISERROR(SEARCH("Preencha",C67)))</formula>
    </cfRule>
    <cfRule type="cellIs" dxfId="2878" priority="297" operator="equal">
      <formula>"Selecione uma opção:"</formula>
    </cfRule>
  </conditionalFormatting>
  <conditionalFormatting sqref="B67 B71:R71 B70 R72 B72 R67:U67 B68:U68 R70:U70">
    <cfRule type="containsText" dxfId="2877" priority="298" operator="containsText" text="Preencha">
      <formula>NOT(ISERROR(SEARCH("Preencha",B67)))</formula>
    </cfRule>
    <cfRule type="cellIs" dxfId="2876" priority="299" operator="equal">
      <formula>"Selecione uma opção:"</formula>
    </cfRule>
  </conditionalFormatting>
  <conditionalFormatting sqref="B188:R188 R189 B189 B184 R184:U184 R186:U187 B186:B187">
    <cfRule type="containsText" dxfId="2875" priority="292" operator="containsText" text="Preencha">
      <formula>NOT(ISERROR(SEARCH("Preencha",B184)))</formula>
    </cfRule>
    <cfRule type="cellIs" dxfId="2874" priority="293" operator="equal">
      <formula>"Selecione uma opção:"</formula>
    </cfRule>
  </conditionalFormatting>
  <conditionalFormatting sqref="C184:Q184">
    <cfRule type="containsText" dxfId="2873" priority="290" operator="containsText" text="Preencha">
      <formula>NOT(ISERROR(SEARCH("Preencha",C184)))</formula>
    </cfRule>
    <cfRule type="cellIs" dxfId="2872" priority="291" operator="equal">
      <formula>"Selecione uma opção:"</formula>
    </cfRule>
  </conditionalFormatting>
  <conditionalFormatting sqref="C202:Q202">
    <cfRule type="containsText" dxfId="2871" priority="280" operator="containsText" text="Preencha">
      <formula>NOT(ISERROR(SEARCH("Preencha",C202)))</formula>
    </cfRule>
    <cfRule type="cellIs" dxfId="2870" priority="281" operator="equal">
      <formula>"Selecione uma opção:"</formula>
    </cfRule>
  </conditionalFormatting>
  <conditionalFormatting sqref="B208">
    <cfRule type="containsText" dxfId="2869" priority="286" operator="containsText" text="Preencha">
      <formula>NOT(ISERROR(SEARCH("Preencha",B208)))</formula>
    </cfRule>
    <cfRule type="cellIs" dxfId="2868" priority="287" operator="equal">
      <formula>"Selecione uma opção:"</formula>
    </cfRule>
  </conditionalFormatting>
  <conditionalFormatting sqref="N227:R227 R208:R226 B228:U229">
    <cfRule type="containsText" dxfId="2867" priority="284" operator="containsText" text="Preencha">
      <formula>NOT(ISERROR(SEARCH("Preencha",B208)))</formula>
    </cfRule>
    <cfRule type="cellIs" dxfId="2866" priority="285" operator="equal">
      <formula>"Selecione uma opção:"</formula>
    </cfRule>
  </conditionalFormatting>
  <conditionalFormatting sqref="B206:R206 B202 R207 B207 B204:B205 R202:V202 R204:V205">
    <cfRule type="containsText" dxfId="2865" priority="282" operator="containsText" text="Preencha">
      <formula>NOT(ISERROR(SEARCH("Preencha",B202)))</formula>
    </cfRule>
    <cfRule type="cellIs" dxfId="2864" priority="283" operator="equal">
      <formula>"Selecione uma opção:"</formula>
    </cfRule>
  </conditionalFormatting>
  <conditionalFormatting sqref="G227">
    <cfRule type="containsText" dxfId="2863" priority="274" operator="containsText" text="Preencha">
      <formula>NOT(ISERROR(SEARCH("Preencha",G227)))</formula>
    </cfRule>
    <cfRule type="cellIs" dxfId="2862" priority="275" operator="equal">
      <formula>"Selecione uma opção:"</formula>
    </cfRule>
  </conditionalFormatting>
  <conditionalFormatting sqref="B237:B255">
    <cfRule type="containsText" dxfId="2861" priority="272" operator="containsText" text="Preencha">
      <formula>NOT(ISERROR(SEARCH("Preencha",B237)))</formula>
    </cfRule>
    <cfRule type="cellIs" dxfId="2860" priority="273" operator="equal">
      <formula>"Selecione uma opção:"</formula>
    </cfRule>
  </conditionalFormatting>
  <conditionalFormatting sqref="C230:Q230">
    <cfRule type="containsText" dxfId="2859" priority="264" operator="containsText" text="Preencha">
      <formula>NOT(ISERROR(SEARCH("Preencha",C230)))</formula>
    </cfRule>
    <cfRule type="cellIs" dxfId="2858" priority="265" operator="equal">
      <formula>"Selecione uma opção:"</formula>
    </cfRule>
  </conditionalFormatting>
  <conditionalFormatting sqref="B236">
    <cfRule type="containsText" dxfId="2857" priority="270" operator="containsText" text="Preencha">
      <formula>NOT(ISERROR(SEARCH("Preencha",B236)))</formula>
    </cfRule>
    <cfRule type="cellIs" dxfId="2856" priority="271" operator="equal">
      <formula>"Selecione uma opção:"</formula>
    </cfRule>
  </conditionalFormatting>
  <conditionalFormatting sqref="B256 R236:R256 U256:V256">
    <cfRule type="containsText" dxfId="2855" priority="268" operator="containsText" text="Preencha">
      <formula>NOT(ISERROR(SEARCH("Preencha",B236)))</formula>
    </cfRule>
    <cfRule type="cellIs" dxfId="2854" priority="269" operator="equal">
      <formula>"Selecione uma opção:"</formula>
    </cfRule>
  </conditionalFormatting>
  <conditionalFormatting sqref="B234:R234 B230 R235 B235 R230:U230 R232:U233 B232:B233">
    <cfRule type="containsText" dxfId="2853" priority="266" operator="containsText" text="Preencha">
      <formula>NOT(ISERROR(SEARCH("Preencha",B230)))</formula>
    </cfRule>
    <cfRule type="cellIs" dxfId="2852" priority="267" operator="equal">
      <formula>"Selecione uma opção:"</formula>
    </cfRule>
  </conditionalFormatting>
  <conditionalFormatting sqref="V230 V232:V235">
    <cfRule type="containsText" dxfId="2851" priority="210" operator="containsText" text="Preencha">
      <formula>NOT(ISERROR(SEARCH("Preencha",V230)))</formula>
    </cfRule>
    <cfRule type="cellIs" dxfId="2850" priority="211" operator="equal">
      <formula>"Selecione uma opção:"</formula>
    </cfRule>
  </conditionalFormatting>
  <conditionalFormatting sqref="B69 R69:U69">
    <cfRule type="containsText" dxfId="2849" priority="232" operator="containsText" text="Preencha">
      <formula>NOT(ISERROR(SEARCH("Preencha",B69)))</formula>
    </cfRule>
    <cfRule type="cellIs" dxfId="2848" priority="233" operator="equal">
      <formula>"Selecione uma opção:"</formula>
    </cfRule>
  </conditionalFormatting>
  <conditionalFormatting sqref="I74:I121">
    <cfRule type="containsText" dxfId="2847" priority="230" operator="containsText" text="Preencha">
      <formula>NOT(ISERROR(SEARCH("Preencha",I74)))</formula>
    </cfRule>
    <cfRule type="cellIs" dxfId="2846" priority="231" operator="equal">
      <formula>"Selecione uma opção:"</formula>
    </cfRule>
  </conditionalFormatting>
  <conditionalFormatting sqref="B265:B299">
    <cfRule type="containsText" dxfId="2845" priority="256" operator="containsText" text="Preencha">
      <formula>NOT(ISERROR(SEARCH("Preencha",B265)))</formula>
    </cfRule>
    <cfRule type="cellIs" dxfId="2844" priority="257" operator="equal">
      <formula>"Selecione uma opção:"</formula>
    </cfRule>
  </conditionalFormatting>
  <conditionalFormatting sqref="C258:Q258">
    <cfRule type="containsText" dxfId="2843" priority="248" operator="containsText" text="Preencha">
      <formula>NOT(ISERROR(SEARCH("Preencha",C258)))</formula>
    </cfRule>
    <cfRule type="cellIs" dxfId="2842" priority="249" operator="equal">
      <formula>"Selecione uma opção:"</formula>
    </cfRule>
  </conditionalFormatting>
  <conditionalFormatting sqref="B264">
    <cfRule type="containsText" dxfId="2841" priority="254" operator="containsText" text="Preencha">
      <formula>NOT(ISERROR(SEARCH("Preencha",B264)))</formula>
    </cfRule>
    <cfRule type="cellIs" dxfId="2840" priority="255" operator="equal">
      <formula>"Selecione uma opção:"</formula>
    </cfRule>
  </conditionalFormatting>
  <conditionalFormatting sqref="B300:I300 R264:R300 U300:V300">
    <cfRule type="containsText" dxfId="2839" priority="252" operator="containsText" text="Preencha">
      <formula>NOT(ISERROR(SEARCH("Preencha",B264)))</formula>
    </cfRule>
    <cfRule type="cellIs" dxfId="2838" priority="253" operator="equal">
      <formula>"Selecione uma opção:"</formula>
    </cfRule>
  </conditionalFormatting>
  <conditionalFormatting sqref="B262:R262 B258 R263 B263 R258:V258 R260:V261 B260:B261">
    <cfRule type="containsText" dxfId="2837" priority="250" operator="containsText" text="Preencha">
      <formula>NOT(ISERROR(SEARCH("Preencha",B258)))</formula>
    </cfRule>
    <cfRule type="cellIs" dxfId="2836" priority="251" operator="equal">
      <formula>"Selecione uma opção:"</formula>
    </cfRule>
  </conditionalFormatting>
  <conditionalFormatting sqref="V208:V229">
    <cfRule type="containsText" dxfId="2835" priority="216" operator="containsText" text="Preencha">
      <formula>NOT(ISERROR(SEARCH("Preencha",V208)))</formula>
    </cfRule>
    <cfRule type="cellIs" dxfId="2834" priority="217" operator="equal">
      <formula>"Selecione uma opção:"</formula>
    </cfRule>
  </conditionalFormatting>
  <conditionalFormatting sqref="V236:V255">
    <cfRule type="containsText" dxfId="2833" priority="212" operator="containsText" text="Preencha">
      <formula>NOT(ISERROR(SEARCH("Preencha",V236)))</formula>
    </cfRule>
    <cfRule type="cellIs" dxfId="2832" priority="213" operator="equal">
      <formula>"Selecione uma opção:"</formula>
    </cfRule>
  </conditionalFormatting>
  <conditionalFormatting sqref="V1:V2 V190:V199 V383:V606 V73:V122">
    <cfRule type="containsText" dxfId="2831" priority="228" operator="containsText" text="Preencha">
      <formula>NOT(ISERROR(SEARCH("Preencha",V1)))</formula>
    </cfRule>
    <cfRule type="cellIs" dxfId="2830" priority="229" operator="equal">
      <formula>"Selecione uma opção:"</formula>
    </cfRule>
  </conditionalFormatting>
  <conditionalFormatting sqref="V3:V8">
    <cfRule type="containsText" dxfId="2829" priority="226" operator="containsText" text="Preencha">
      <formula>NOT(ISERROR(SEARCH("Preencha",V3)))</formula>
    </cfRule>
    <cfRule type="cellIs" dxfId="2828" priority="227" operator="equal">
      <formula>"Selecione uma opção:"</formula>
    </cfRule>
  </conditionalFormatting>
  <conditionalFormatting sqref="V125 V127:V130">
    <cfRule type="containsText" dxfId="2827" priority="224" operator="containsText" text="Preencha">
      <formula>NOT(ISERROR(SEARCH("Preencha",V125)))</formula>
    </cfRule>
    <cfRule type="cellIs" dxfId="2826" priority="225" operator="equal">
      <formula>"Selecione uma opção:"</formula>
    </cfRule>
  </conditionalFormatting>
  <conditionalFormatting sqref="V123:V124">
    <cfRule type="containsText" dxfId="2825" priority="222" operator="containsText" text="Preencha">
      <formula>NOT(ISERROR(SEARCH("Preencha",V123)))</formula>
    </cfRule>
    <cfRule type="cellIs" dxfId="2824" priority="223" operator="equal">
      <formula>"Selecione uma opção:"</formula>
    </cfRule>
  </conditionalFormatting>
  <conditionalFormatting sqref="V67:V68 V70:V72">
    <cfRule type="containsText" dxfId="2823" priority="220" operator="containsText" text="Preencha">
      <formula>NOT(ISERROR(SEARCH("Preencha",V67)))</formula>
    </cfRule>
    <cfRule type="cellIs" dxfId="2822" priority="221" operator="equal">
      <formula>"Selecione uma opção:"</formula>
    </cfRule>
  </conditionalFormatting>
  <conditionalFormatting sqref="V184 V186:V189">
    <cfRule type="containsText" dxfId="2821" priority="218" operator="containsText" text="Preencha">
      <formula>NOT(ISERROR(SEARCH("Preencha",V184)))</formula>
    </cfRule>
    <cfRule type="cellIs" dxfId="2820" priority="219" operator="equal">
      <formula>"Selecione uma opção:"</formula>
    </cfRule>
  </conditionalFormatting>
  <conditionalFormatting sqref="V206:V207">
    <cfRule type="containsText" dxfId="2819" priority="214" operator="containsText" text="Preencha">
      <formula>NOT(ISERROR(SEARCH("Preencha",V206)))</formula>
    </cfRule>
    <cfRule type="cellIs" dxfId="2818" priority="215" operator="equal">
      <formula>"Selecione uma opção:"</formula>
    </cfRule>
  </conditionalFormatting>
  <conditionalFormatting sqref="V264:V299">
    <cfRule type="containsText" dxfId="2817" priority="208" operator="containsText" text="Preencha">
      <formula>NOT(ISERROR(SEARCH("Preencha",V264)))</formula>
    </cfRule>
    <cfRule type="cellIs" dxfId="2816" priority="209" operator="equal">
      <formula>"Selecione uma opção:"</formula>
    </cfRule>
  </conditionalFormatting>
  <conditionalFormatting sqref="V69">
    <cfRule type="containsText" dxfId="2815" priority="204" operator="containsText" text="Preencha">
      <formula>NOT(ISERROR(SEARCH("Preencha",V69)))</formula>
    </cfRule>
    <cfRule type="cellIs" dxfId="2814" priority="205" operator="equal">
      <formula>"Selecione uma opção:"</formula>
    </cfRule>
  </conditionalFormatting>
  <conditionalFormatting sqref="S73:S122">
    <cfRule type="containsText" dxfId="2813" priority="202" operator="containsText" text="Preencha">
      <formula>NOT(ISERROR(SEARCH("Preencha",S73)))</formula>
    </cfRule>
    <cfRule type="cellIs" dxfId="2812" priority="203" operator="equal">
      <formula>"Selecione uma opção:"</formula>
    </cfRule>
  </conditionalFormatting>
  <conditionalFormatting sqref="U73:U122">
    <cfRule type="containsText" dxfId="2811" priority="200" operator="containsText" text="Preencha">
      <formula>NOT(ISERROR(SEARCH("Preencha",U73)))</formula>
    </cfRule>
    <cfRule type="cellIs" dxfId="2810" priority="201" operator="equal">
      <formula>"Selecione uma opção:"</formula>
    </cfRule>
  </conditionalFormatting>
  <conditionalFormatting sqref="T73:T122">
    <cfRule type="containsText" dxfId="2809" priority="198" operator="containsText" text="Preencha">
      <formula>NOT(ISERROR(SEARCH("Preencha",T73)))</formula>
    </cfRule>
    <cfRule type="cellIs" dxfId="2808" priority="199" operator="equal">
      <formula>"Selecione uma opção:"</formula>
    </cfRule>
  </conditionalFormatting>
  <conditionalFormatting sqref="S15:S64">
    <cfRule type="containsText" dxfId="2807" priority="196" operator="containsText" text="Preencha">
      <formula>NOT(ISERROR(SEARCH("Preencha",S15)))</formula>
    </cfRule>
    <cfRule type="cellIs" dxfId="2806" priority="197" operator="equal">
      <formula>"Selecione uma opção:"</formula>
    </cfRule>
  </conditionalFormatting>
  <conditionalFormatting sqref="U15:U64">
    <cfRule type="containsText" dxfId="2805" priority="194" operator="containsText" text="Preencha">
      <formula>NOT(ISERROR(SEARCH("Preencha",U15)))</formula>
    </cfRule>
    <cfRule type="cellIs" dxfId="2804" priority="195" operator="equal">
      <formula>"Selecione uma opção:"</formula>
    </cfRule>
  </conditionalFormatting>
  <conditionalFormatting sqref="T15:T64">
    <cfRule type="containsText" dxfId="2803" priority="192" operator="containsText" text="Preencha">
      <formula>NOT(ISERROR(SEARCH("Preencha",T15)))</formula>
    </cfRule>
    <cfRule type="cellIs" dxfId="2802" priority="193" operator="equal">
      <formula>"Selecione uma opção:"</formula>
    </cfRule>
  </conditionalFormatting>
  <conditionalFormatting sqref="S190:S199">
    <cfRule type="containsText" dxfId="2801" priority="184" operator="containsText" text="Preencha">
      <formula>NOT(ISERROR(SEARCH("Preencha",S190)))</formula>
    </cfRule>
    <cfRule type="cellIs" dxfId="2800" priority="185" operator="equal">
      <formula>"Selecione uma opção:"</formula>
    </cfRule>
  </conditionalFormatting>
  <conditionalFormatting sqref="U190:U199">
    <cfRule type="containsText" dxfId="2799" priority="182" operator="containsText" text="Preencha">
      <formula>NOT(ISERROR(SEARCH("Preencha",U190)))</formula>
    </cfRule>
    <cfRule type="cellIs" dxfId="2798" priority="183" operator="equal">
      <formula>"Selecione uma opção:"</formula>
    </cfRule>
  </conditionalFormatting>
  <conditionalFormatting sqref="T190:T199">
    <cfRule type="containsText" dxfId="2797" priority="180" operator="containsText" text="Preencha">
      <formula>NOT(ISERROR(SEARCH("Preencha",T190)))</formula>
    </cfRule>
    <cfRule type="cellIs" dxfId="2796" priority="181" operator="equal">
      <formula>"Selecione uma opção:"</formula>
    </cfRule>
  </conditionalFormatting>
  <conditionalFormatting sqref="S208:S227">
    <cfRule type="containsText" dxfId="2795" priority="178" operator="containsText" text="Preencha">
      <formula>NOT(ISERROR(SEARCH("Preencha",S208)))</formula>
    </cfRule>
    <cfRule type="cellIs" dxfId="2794" priority="179" operator="equal">
      <formula>"Selecione uma opção:"</formula>
    </cfRule>
  </conditionalFormatting>
  <conditionalFormatting sqref="U208:U227">
    <cfRule type="containsText" dxfId="2793" priority="176" operator="containsText" text="Preencha">
      <formula>NOT(ISERROR(SEARCH("Preencha",U208)))</formula>
    </cfRule>
    <cfRule type="cellIs" dxfId="2792" priority="177" operator="equal">
      <formula>"Selecione uma opção:"</formula>
    </cfRule>
  </conditionalFormatting>
  <conditionalFormatting sqref="T208:T227">
    <cfRule type="containsText" dxfId="2791" priority="174" operator="containsText" text="Preencha">
      <formula>NOT(ISERROR(SEARCH("Preencha",T208)))</formula>
    </cfRule>
    <cfRule type="cellIs" dxfId="2790" priority="175" operator="equal">
      <formula>"Selecione uma opção:"</formula>
    </cfRule>
  </conditionalFormatting>
  <conditionalFormatting sqref="S236:S255">
    <cfRule type="containsText" dxfId="2789" priority="172" operator="containsText" text="Preencha">
      <formula>NOT(ISERROR(SEARCH("Preencha",S236)))</formula>
    </cfRule>
    <cfRule type="cellIs" dxfId="2788" priority="173" operator="equal">
      <formula>"Selecione uma opção:"</formula>
    </cfRule>
  </conditionalFormatting>
  <conditionalFormatting sqref="U236:U255">
    <cfRule type="containsText" dxfId="2787" priority="170" operator="containsText" text="Preencha">
      <formula>NOT(ISERROR(SEARCH("Preencha",U236)))</formula>
    </cfRule>
    <cfRule type="cellIs" dxfId="2786" priority="171" operator="equal">
      <formula>"Selecione uma opção:"</formula>
    </cfRule>
  </conditionalFormatting>
  <conditionalFormatting sqref="T236:T255">
    <cfRule type="containsText" dxfId="2785" priority="168" operator="containsText" text="Preencha">
      <formula>NOT(ISERROR(SEARCH("Preencha",T236)))</formula>
    </cfRule>
    <cfRule type="cellIs" dxfId="2784" priority="169" operator="equal">
      <formula>"Selecione uma opção:"</formula>
    </cfRule>
  </conditionalFormatting>
  <conditionalFormatting sqref="S264:S299">
    <cfRule type="containsText" dxfId="2783" priority="166" operator="containsText" text="Preencha">
      <formula>NOT(ISERROR(SEARCH("Preencha",S264)))</formula>
    </cfRule>
    <cfRule type="cellIs" dxfId="2782" priority="167" operator="equal">
      <formula>"Selecione uma opção:"</formula>
    </cfRule>
  </conditionalFormatting>
  <conditionalFormatting sqref="U264:U299">
    <cfRule type="containsText" dxfId="2781" priority="164" operator="containsText" text="Preencha">
      <formula>NOT(ISERROR(SEARCH("Preencha",U264)))</formula>
    </cfRule>
    <cfRule type="cellIs" dxfId="2780" priority="165" operator="equal">
      <formula>"Selecione uma opção:"</formula>
    </cfRule>
  </conditionalFormatting>
  <conditionalFormatting sqref="T264:T299">
    <cfRule type="containsText" dxfId="2779" priority="162" operator="containsText" text="Preencha">
      <formula>NOT(ISERROR(SEARCH("Preencha",T264)))</formula>
    </cfRule>
    <cfRule type="cellIs" dxfId="2778" priority="163" operator="equal">
      <formula>"Selecione uma opção:"</formula>
    </cfRule>
  </conditionalFormatting>
  <conditionalFormatting sqref="C70 C69:Q69">
    <cfRule type="containsText" dxfId="2777" priority="160" operator="containsText" text="Preencha">
      <formula>NOT(ISERROR(SEARCH("Preencha",C69)))</formula>
    </cfRule>
    <cfRule type="cellIs" dxfId="2776" priority="161" operator="equal">
      <formula>"Selecione uma opção:"</formula>
    </cfRule>
  </conditionalFormatting>
  <conditionalFormatting sqref="C128 C127:Q127">
    <cfRule type="containsText" dxfId="2775" priority="158" operator="containsText" text="Preencha">
      <formula>NOT(ISERROR(SEARCH("Preencha",C127)))</formula>
    </cfRule>
    <cfRule type="cellIs" dxfId="2774" priority="159" operator="equal">
      <formula>"Selecione uma opção:"</formula>
    </cfRule>
  </conditionalFormatting>
  <conditionalFormatting sqref="C187 C186:Q186">
    <cfRule type="containsText" dxfId="2773" priority="156" operator="containsText" text="Preencha">
      <formula>NOT(ISERROR(SEARCH("Preencha",C186)))</formula>
    </cfRule>
    <cfRule type="cellIs" dxfId="2772" priority="157" operator="equal">
      <formula>"Selecione uma opção:"</formula>
    </cfRule>
  </conditionalFormatting>
  <conditionalFormatting sqref="C204:Q204">
    <cfRule type="containsText" dxfId="2771" priority="154" operator="containsText" text="Preencha">
      <formula>NOT(ISERROR(SEARCH("Preencha",C204)))</formula>
    </cfRule>
    <cfRule type="cellIs" dxfId="2770" priority="155" operator="equal">
      <formula>"Selecione uma opção:"</formula>
    </cfRule>
  </conditionalFormatting>
  <conditionalFormatting sqref="C233 C232:Q232">
    <cfRule type="containsText" dxfId="2769" priority="152" operator="containsText" text="Preencha">
      <formula>NOT(ISERROR(SEARCH("Preencha",C232)))</formula>
    </cfRule>
    <cfRule type="cellIs" dxfId="2768" priority="153" operator="equal">
      <formula>"Selecione uma opção:"</formula>
    </cfRule>
  </conditionalFormatting>
  <conditionalFormatting sqref="C261 C260:Q260">
    <cfRule type="containsText" dxfId="2767" priority="150" operator="containsText" text="Preencha">
      <formula>NOT(ISERROR(SEARCH("Preencha",C260)))</formula>
    </cfRule>
    <cfRule type="cellIs" dxfId="2766" priority="151" operator="equal">
      <formula>"Selecione uma opção:"</formula>
    </cfRule>
  </conditionalFormatting>
  <conditionalFormatting sqref="I191:I199">
    <cfRule type="containsText" dxfId="2765" priority="144" operator="containsText" text="Preencha">
      <formula>NOT(ISERROR(SEARCH("Preencha",I191)))</formula>
    </cfRule>
    <cfRule type="cellIs" dxfId="2764" priority="145" operator="equal">
      <formula>"Selecione uma opção:"</formula>
    </cfRule>
  </conditionalFormatting>
  <conditionalFormatting sqref="C131 E131:Q131">
    <cfRule type="containsText" dxfId="2763" priority="134" operator="containsText" text="Preencha">
      <formula>NOT(ISERROR(SEARCH("Preencha",C131)))</formula>
    </cfRule>
    <cfRule type="cellIs" dxfId="2762" priority="135" operator="equal">
      <formula>"Selecione uma opção:"</formula>
    </cfRule>
  </conditionalFormatting>
  <conditionalFormatting sqref="E190 G190:H190 C191:C199 E191:H199 K199:Q199 N190:Q198">
    <cfRule type="containsText" dxfId="2761" priority="148" operator="containsText" text="Preencha">
      <formula>NOT(ISERROR(SEARCH("Preencha",C190)))</formula>
    </cfRule>
    <cfRule type="cellIs" dxfId="2760" priority="149" operator="equal">
      <formula>"Selecione uma opção:"</formula>
    </cfRule>
  </conditionalFormatting>
  <conditionalFormatting sqref="C190 I190">
    <cfRule type="containsText" dxfId="2759" priority="146" operator="containsText" text="Preencha">
      <formula>NOT(ISERROR(SEARCH("Preencha",C190)))</formula>
    </cfRule>
    <cfRule type="cellIs" dxfId="2758" priority="147" operator="equal">
      <formula>"Selecione uma opção:"</formula>
    </cfRule>
  </conditionalFormatting>
  <conditionalFormatting sqref="C73 E73:Q73">
    <cfRule type="containsText" dxfId="2757" priority="142" operator="containsText" text="Preencha">
      <formula>NOT(ISERROR(SEARCH("Preencha",C73)))</formula>
    </cfRule>
    <cfRule type="cellIs" dxfId="2756" priority="143" operator="equal">
      <formula>"Selecione uma opção:"</formula>
    </cfRule>
  </conditionalFormatting>
  <conditionalFormatting sqref="G216:H226 N216:Q226 C216:C227">
    <cfRule type="containsText" dxfId="2755" priority="124" operator="containsText" text="Preencha">
      <formula>NOT(ISERROR(SEARCH("Preencha",C216)))</formula>
    </cfRule>
    <cfRule type="cellIs" dxfId="2754" priority="125" operator="equal">
      <formula>"Selecione uma opção:"</formula>
    </cfRule>
  </conditionalFormatting>
  <conditionalFormatting sqref="I216:I226">
    <cfRule type="containsText" dxfId="2753" priority="122" operator="containsText" text="Preencha">
      <formula>NOT(ISERROR(SEARCH("Preencha",I216)))</formula>
    </cfRule>
    <cfRule type="cellIs" dxfId="2752" priority="123" operator="equal">
      <formula>"Selecione uma opção:"</formula>
    </cfRule>
  </conditionalFormatting>
  <conditionalFormatting sqref="C256:Q256 N255:Q255">
    <cfRule type="containsText" dxfId="2751" priority="120" operator="containsText" text="Preencha">
      <formula>NOT(ISERROR(SEARCH("Preencha",C255)))</formula>
    </cfRule>
    <cfRule type="cellIs" dxfId="2750" priority="121" operator="equal">
      <formula>"Selecione uma opção:"</formula>
    </cfRule>
  </conditionalFormatting>
  <conditionalFormatting sqref="I209:I215">
    <cfRule type="containsText" dxfId="2749" priority="128" operator="containsText" text="Preencha">
      <formula>NOT(ISERROR(SEARCH("Preencha",I209)))</formula>
    </cfRule>
    <cfRule type="cellIs" dxfId="2748" priority="129" operator="equal">
      <formula>"Selecione uma opção:"</formula>
    </cfRule>
  </conditionalFormatting>
  <conditionalFormatting sqref="E208 G208:H208 C209:C215 E209:H210 N208:Q215 G211:H215 E211:F227">
    <cfRule type="containsText" dxfId="2747" priority="132" operator="containsText" text="Preencha">
      <formula>NOT(ISERROR(SEARCH("Preencha",C208)))</formula>
    </cfRule>
    <cfRule type="cellIs" dxfId="2746" priority="133" operator="equal">
      <formula>"Selecione uma opção:"</formula>
    </cfRule>
  </conditionalFormatting>
  <conditionalFormatting sqref="C208 I208">
    <cfRule type="containsText" dxfId="2745" priority="130" operator="containsText" text="Preencha">
      <formula>NOT(ISERROR(SEARCH("Preencha",C208)))</formula>
    </cfRule>
    <cfRule type="cellIs" dxfId="2744" priority="131" operator="equal">
      <formula>"Selecione uma opção:"</formula>
    </cfRule>
  </conditionalFormatting>
  <conditionalFormatting sqref="C205">
    <cfRule type="containsText" dxfId="2743" priority="126" operator="containsText" text="Preencha">
      <formula>NOT(ISERROR(SEARCH("Preencha",C205)))</formula>
    </cfRule>
    <cfRule type="cellIs" dxfId="2742" priority="127" operator="equal">
      <formula>"Selecione uma opção:"</formula>
    </cfRule>
  </conditionalFormatting>
  <conditionalFormatting sqref="G255">
    <cfRule type="containsText" dxfId="2741" priority="118" operator="containsText" text="Preencha">
      <formula>NOT(ISERROR(SEARCH("Preencha",G255)))</formula>
    </cfRule>
    <cfRule type="cellIs" dxfId="2740" priority="119" operator="equal">
      <formula>"Selecione uma opção:"</formula>
    </cfRule>
  </conditionalFormatting>
  <conditionalFormatting sqref="I237:I243">
    <cfRule type="containsText" dxfId="2739" priority="112" operator="containsText" text="Preencha">
      <formula>NOT(ISERROR(SEARCH("Preencha",I237)))</formula>
    </cfRule>
    <cfRule type="cellIs" dxfId="2738" priority="113" operator="equal">
      <formula>"Selecione uma opção:"</formula>
    </cfRule>
  </conditionalFormatting>
  <conditionalFormatting sqref="E236 G236:H236 C237:C243 E237:H238 N236:Q243 G239:H243 E239:F255">
    <cfRule type="containsText" dxfId="2737" priority="116" operator="containsText" text="Preencha">
      <formula>NOT(ISERROR(SEARCH("Preencha",C236)))</formula>
    </cfRule>
    <cfRule type="cellIs" dxfId="2736" priority="117" operator="equal">
      <formula>"Selecione uma opção:"</formula>
    </cfRule>
  </conditionalFormatting>
  <conditionalFormatting sqref="C236 I236">
    <cfRule type="containsText" dxfId="2735" priority="114" operator="containsText" text="Preencha">
      <formula>NOT(ISERROR(SEARCH("Preencha",C236)))</formula>
    </cfRule>
    <cfRule type="cellIs" dxfId="2734" priority="115" operator="equal">
      <formula>"Selecione uma opção:"</formula>
    </cfRule>
  </conditionalFormatting>
  <conditionalFormatting sqref="I244:I254">
    <cfRule type="containsText" dxfId="2733" priority="108" operator="containsText" text="Preencha">
      <formula>NOT(ISERROR(SEARCH("Preencha",I244)))</formula>
    </cfRule>
    <cfRule type="cellIs" dxfId="2732" priority="109" operator="equal">
      <formula>"Selecione uma opção:"</formula>
    </cfRule>
  </conditionalFormatting>
  <conditionalFormatting sqref="G244:H254 N244:Q254 C244:C255">
    <cfRule type="containsText" dxfId="2731" priority="110" operator="containsText" text="Preencha">
      <formula>NOT(ISERROR(SEARCH("Preencha",C244)))</formula>
    </cfRule>
    <cfRule type="cellIs" dxfId="2730" priority="111" operator="equal">
      <formula>"Selecione uma opção:"</formula>
    </cfRule>
  </conditionalFormatting>
  <conditionalFormatting sqref="I264">
    <cfRule type="containsText" dxfId="2729" priority="80" operator="containsText" text="Preencha">
      <formula>NOT(ISERROR(SEARCH("Preencha",I264)))</formula>
    </cfRule>
    <cfRule type="cellIs" dxfId="2728" priority="81" operator="equal">
      <formula>"Selecione uma opção:"</formula>
    </cfRule>
  </conditionalFormatting>
  <conditionalFormatting sqref="N272:Q282">
    <cfRule type="containsText" dxfId="2727" priority="96" operator="containsText" text="Preencha">
      <formula>NOT(ISERROR(SEARCH("Preencha",N272)))</formula>
    </cfRule>
    <cfRule type="cellIs" dxfId="2726" priority="97" operator="equal">
      <formula>"Selecione uma opção:"</formula>
    </cfRule>
  </conditionalFormatting>
  <conditionalFormatting sqref="N264:Q271 C265:C299">
    <cfRule type="containsText" dxfId="2725" priority="102" operator="containsText" text="Preencha">
      <formula>NOT(ISERROR(SEARCH("Preencha",C264)))</formula>
    </cfRule>
    <cfRule type="cellIs" dxfId="2724" priority="103" operator="equal">
      <formula>"Selecione uma opção:"</formula>
    </cfRule>
  </conditionalFormatting>
  <conditionalFormatting sqref="C264">
    <cfRule type="containsText" dxfId="2723" priority="100" operator="containsText" text="Preencha">
      <formula>NOT(ISERROR(SEARCH("Preencha",C264)))</formula>
    </cfRule>
    <cfRule type="cellIs" dxfId="2722" priority="101" operator="equal">
      <formula>"Selecione uma opção:"</formula>
    </cfRule>
  </conditionalFormatting>
  <conditionalFormatting sqref="N283:Q299">
    <cfRule type="containsText" dxfId="2721" priority="86" operator="containsText" text="Preencha">
      <formula>NOT(ISERROR(SEARCH("Preencha",N283)))</formula>
    </cfRule>
    <cfRule type="cellIs" dxfId="2720" priority="87" operator="equal">
      <formula>"Selecione uma opção:"</formula>
    </cfRule>
  </conditionalFormatting>
  <conditionalFormatting sqref="I265:I299">
    <cfRule type="containsText" dxfId="2719" priority="78" operator="containsText" text="Preencha">
      <formula>NOT(ISERROR(SEARCH("Preencha",I265)))</formula>
    </cfRule>
    <cfRule type="cellIs" dxfId="2718" priority="79" operator="equal">
      <formula>"Selecione uma opção:"</formula>
    </cfRule>
  </conditionalFormatting>
  <conditionalFormatting sqref="J300:Q300">
    <cfRule type="containsText" dxfId="2717" priority="64" operator="containsText" text="Preencha">
      <formula>NOT(ISERROR(SEARCH("Preencha",J300)))</formula>
    </cfRule>
    <cfRule type="cellIs" dxfId="2716" priority="65" operator="equal">
      <formula>"Selecione uma opção:"</formula>
    </cfRule>
  </conditionalFormatting>
  <conditionalFormatting sqref="F16:F38 F40:F64">
    <cfRule type="containsText" dxfId="2715" priority="62" operator="containsText" text="Preencha">
      <formula>NOT(ISERROR(SEARCH("Preencha",F16)))</formula>
    </cfRule>
    <cfRule type="cellIs" dxfId="2714" priority="63" operator="equal">
      <formula>"Selecione uma opção:"</formula>
    </cfRule>
  </conditionalFormatting>
  <conditionalFormatting sqref="B126:U126">
    <cfRule type="containsText" dxfId="2713" priority="60" operator="containsText" text="Preencha">
      <formula>NOT(ISERROR(SEARCH("Preencha",B126)))</formula>
    </cfRule>
    <cfRule type="cellIs" dxfId="2712" priority="61" operator="equal">
      <formula>"Selecione uma opção:"</formula>
    </cfRule>
  </conditionalFormatting>
  <conditionalFormatting sqref="V126">
    <cfRule type="containsText" dxfId="2711" priority="58" operator="containsText" text="Preencha">
      <formula>NOT(ISERROR(SEARCH("Preencha",V126)))</formula>
    </cfRule>
    <cfRule type="cellIs" dxfId="2710" priority="59" operator="equal">
      <formula>"Selecione uma opção:"</formula>
    </cfRule>
  </conditionalFormatting>
  <conditionalFormatting sqref="B185:U185">
    <cfRule type="containsText" dxfId="2709" priority="56" operator="containsText" text="Preencha">
      <formula>NOT(ISERROR(SEARCH("Preencha",B185)))</formula>
    </cfRule>
    <cfRule type="cellIs" dxfId="2708" priority="57" operator="equal">
      <formula>"Selecione uma opção:"</formula>
    </cfRule>
  </conditionalFormatting>
  <conditionalFormatting sqref="V185">
    <cfRule type="containsText" dxfId="2707" priority="54" operator="containsText" text="Preencha">
      <formula>NOT(ISERROR(SEARCH("Preencha",V185)))</formula>
    </cfRule>
    <cfRule type="cellIs" dxfId="2706" priority="55" operator="equal">
      <formula>"Selecione uma opção:"</formula>
    </cfRule>
  </conditionalFormatting>
  <conditionalFormatting sqref="B203:V203">
    <cfRule type="containsText" dxfId="2705" priority="52" operator="containsText" text="Preencha">
      <formula>NOT(ISERROR(SEARCH("Preencha",B203)))</formula>
    </cfRule>
    <cfRule type="cellIs" dxfId="2704" priority="53" operator="equal">
      <formula>"Selecione uma opção:"</formula>
    </cfRule>
  </conditionalFormatting>
  <conditionalFormatting sqref="B231:V231">
    <cfRule type="containsText" dxfId="2703" priority="48" operator="containsText" text="Preencha">
      <formula>NOT(ISERROR(SEARCH("Preencha",B231)))</formula>
    </cfRule>
    <cfRule type="cellIs" dxfId="2702" priority="49" operator="equal">
      <formula>"Selecione uma opção:"</formula>
    </cfRule>
  </conditionalFormatting>
  <conditionalFormatting sqref="B259:V259">
    <cfRule type="containsText" dxfId="2701" priority="46" operator="containsText" text="Preencha">
      <formula>NOT(ISERROR(SEARCH("Preencha",B259)))</formula>
    </cfRule>
    <cfRule type="cellIs" dxfId="2700" priority="47" operator="equal">
      <formula>"Selecione uma opção:"</formula>
    </cfRule>
  </conditionalFormatting>
  <conditionalFormatting sqref="C132:C181 E132:H181 K132:P181">
    <cfRule type="containsText" dxfId="2699" priority="41" operator="containsText" text="Preencha">
      <formula>NOT(ISERROR(SEARCH("Preencha",C132)))</formula>
    </cfRule>
    <cfRule type="cellIs" dxfId="2698" priority="42" operator="equal">
      <formula>"Selecione uma opção:"</formula>
    </cfRule>
  </conditionalFormatting>
  <conditionalFormatting sqref="I181">
    <cfRule type="containsText" dxfId="2697" priority="39" operator="containsText" text="Preencha">
      <formula>NOT(ISERROR(SEARCH("Preencha",I181)))</formula>
    </cfRule>
    <cfRule type="cellIs" dxfId="2696" priority="40" operator="equal">
      <formula>"Selecione uma opção:"</formula>
    </cfRule>
  </conditionalFormatting>
  <conditionalFormatting sqref="I132:I180">
    <cfRule type="containsText" dxfId="2695" priority="37" operator="containsText" text="Preencha">
      <formula>NOT(ISERROR(SEARCH("Preencha",I132)))</formula>
    </cfRule>
    <cfRule type="cellIs" dxfId="2694" priority="38" operator="equal">
      <formula>"Selecione uma opção:"</formula>
    </cfRule>
  </conditionalFormatting>
  <conditionalFormatting sqref="S300:T300">
    <cfRule type="containsText" dxfId="2693" priority="25" operator="containsText" text="Preencha">
      <formula>NOT(ISERROR(SEARCH("Preencha",S300)))</formula>
    </cfRule>
    <cfRule type="cellIs" dxfId="2692" priority="26" operator="equal">
      <formula>"Selecione uma opção:"</formula>
    </cfRule>
  </conditionalFormatting>
  <conditionalFormatting sqref="S256:T256">
    <cfRule type="containsText" dxfId="2691" priority="23" operator="containsText" text="Preencha">
      <formula>NOT(ISERROR(SEARCH("Preencha",S256)))</formula>
    </cfRule>
    <cfRule type="cellIs" dxfId="2690" priority="24" operator="equal">
      <formula>"Selecione uma opção:"</formula>
    </cfRule>
  </conditionalFormatting>
  <conditionalFormatting sqref="S200:T200">
    <cfRule type="containsText" dxfId="2689" priority="17" operator="containsText" text="Preencha">
      <formula>NOT(ISERROR(SEARCH("Preencha",S200)))</formula>
    </cfRule>
    <cfRule type="cellIs" dxfId="2688" priority="18" operator="equal">
      <formula>"Selecione uma opção:"</formula>
    </cfRule>
  </conditionalFormatting>
  <conditionalFormatting sqref="D5">
    <cfRule type="cellIs" dxfId="2687" priority="16" operator="equal">
      <formula>0</formula>
    </cfRule>
  </conditionalFormatting>
  <conditionalFormatting sqref="J15">
    <cfRule type="containsText" dxfId="2686" priority="14" operator="containsText" text="Preencha">
      <formula>NOT(ISERROR(SEARCH("Preencha",J15)))</formula>
    </cfRule>
    <cfRule type="cellIs" dxfId="2685" priority="15" operator="equal">
      <formula>"Selecione uma opção:"</formula>
    </cfRule>
  </conditionalFormatting>
  <conditionalFormatting sqref="J16:J37 J40:J64">
    <cfRule type="containsText" dxfId="2684" priority="12" operator="containsText" text="Preencha">
      <formula>NOT(ISERROR(SEARCH("Preencha",J16)))</formula>
    </cfRule>
    <cfRule type="cellIs" dxfId="2683" priority="13" operator="equal">
      <formula>"Selecione uma opção:"</formula>
    </cfRule>
  </conditionalFormatting>
  <conditionalFormatting sqref="J40:J64 J15:J37">
    <cfRule type="cellIs" dxfId="2682" priority="11" operator="equal">
      <formula>0</formula>
    </cfRule>
  </conditionalFormatting>
  <conditionalFormatting sqref="Q132:Q181">
    <cfRule type="containsText" dxfId="2681" priority="9" operator="containsText" text="Preencha">
      <formula>NOT(ISERROR(SEARCH("Preencha",Q132)))</formula>
    </cfRule>
    <cfRule type="cellIs" dxfId="2680" priority="10" operator="equal">
      <formula>"Selecione uma opção:"</formula>
    </cfRule>
  </conditionalFormatting>
  <conditionalFormatting sqref="E39">
    <cfRule type="containsText" dxfId="2679" priority="7" operator="containsText" text="Preencha">
      <formula>NOT(ISERROR(SEARCH("Preencha",E39)))</formula>
    </cfRule>
    <cfRule type="cellIs" dxfId="2678" priority="8" operator="equal">
      <formula>"Selecione uma opção:"</formula>
    </cfRule>
  </conditionalFormatting>
  <conditionalFormatting sqref="J38:Q38">
    <cfRule type="containsText" dxfId="2677" priority="5" operator="containsText" text="Preencha">
      <formula>NOT(ISERROR(SEARCH("Preencha",J38)))</formula>
    </cfRule>
    <cfRule type="cellIs" dxfId="2676" priority="6" operator="equal">
      <formula>"Selecione uma opção:"</formula>
    </cfRule>
  </conditionalFormatting>
  <conditionalFormatting sqref="J15">
    <cfRule type="containsText" dxfId="2675" priority="3" operator="containsText" text="Preencha">
      <formula>NOT(ISERROR(SEARCH("Preencha",J15)))</formula>
    </cfRule>
    <cfRule type="cellIs" dxfId="2674" priority="4" operator="equal">
      <formula>"Selecione uma opção:"</formula>
    </cfRule>
  </conditionalFormatting>
  <conditionalFormatting sqref="J15">
    <cfRule type="containsText" dxfId="2673" priority="1" operator="containsText" text="Preencha">
      <formula>NOT(ISERROR(SEARCH("Preencha",J15)))</formula>
    </cfRule>
    <cfRule type="cellIs" dxfId="2672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E2650F3-1B59-48F2-B543-773290713505}">
      <formula1>0</formula1>
      <formula2>1000</formula2>
    </dataValidation>
    <dataValidation type="list" allowBlank="1" showInputMessage="1" showErrorMessage="1" sqref="H40:H64" xr:uid="{212EAA9B-C8C2-4A0F-9E59-9878C58601E5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2E92206-4516-4867-B1E0-CEEA7D2556C7}">
          <x14:formula1>
            <xm:f>OFFSET(Operação!$D$20,0,0,COUNTA(Operação!$D$20:$D$35),1)</xm:f>
          </x14:formula1>
          <xm:sqref>C264:D299 C74:D122 C132:D181 C190:D199 C208:D227 C236:D255 C15:E38 C40:E64</xm:sqref>
        </x14:dataValidation>
        <x14:dataValidation type="list" allowBlank="1" showInputMessage="1" showErrorMessage="1" xr:uid="{6DBD9278-FC10-4B6B-B057-544999671919}">
          <x14:formula1>
            <xm:f>OFFSET('Calculo Taxa RH'!$C$10,0,0,COUNTA('Calculo Taxa RH'!$C$10:$C$104),1)</xm:f>
          </x14:formula1>
          <xm:sqref>I264:I299 F15:G15</xm:sqref>
        </x14:dataValidation>
        <x14:dataValidation type="list" allowBlank="1" showInputMessage="1" showErrorMessage="1" xr:uid="{C78D00D8-D3C7-4DE7-8046-73AD2CECFBF3}">
          <x14:formula1>
            <xm:f>OFFSET('Calculo Taxa RH'!$C$10,0,0,COUNTA('Calculo Taxa RH'!$C$10:$C$108),1)</xm:f>
          </x14:formula1>
          <xm:sqref>F16:G38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 tint="0.59999389629810485"/>
  </sheetPr>
  <dimension ref="B1:V606"/>
  <sheetViews>
    <sheetView showGridLines="0" topLeftCell="A288" zoomScale="85" zoomScaleNormal="85" workbookViewId="0">
      <selection activeCell="Q264" sqref="Q264:Q300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customHeight="1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ht="15.75" customHeight="1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 t="s">
        <v>189</v>
      </c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 t="s">
        <v>190</v>
      </c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C74:C122 E74:H122 S2:U2 R9:U10 B11:U11 B13:U13 R12:U12 R14:R64 S301:V382 S131:U180 V9:V66 E14 R73 R131:R181 B209:B227 V262:V263 B257 V131:V183 B190:B201 U200:V200 B131:B183 B65:U66 R182:U183 R190:R200 R257:V257 R201:V201 K74:R122 B38:E38 B39:B64 B14:B37">
    <cfRule type="containsText" dxfId="2671" priority="345" operator="containsText" text="Preencha">
      <formula>NOT(ISERROR(SEARCH("Preencha",B1)))</formula>
    </cfRule>
    <cfRule type="cellIs" dxfId="2670" priority="346" operator="equal">
      <formula>"Selecione uma opção:"</formula>
    </cfRule>
  </conditionalFormatting>
  <conditionalFormatting sqref="C9:Q9">
    <cfRule type="containsText" dxfId="2669" priority="343" operator="containsText" text="Preencha">
      <formula>NOT(ISERROR(SEARCH("Preencha",C9)))</formula>
    </cfRule>
    <cfRule type="cellIs" dxfId="2668" priority="344" operator="equal">
      <formula>"Selecione uma opção:"</formula>
    </cfRule>
  </conditionalFormatting>
  <conditionalFormatting sqref="B3 R3:U3 B4:U8">
    <cfRule type="containsText" dxfId="2667" priority="341" operator="containsText" text="Preencha">
      <formula>NOT(ISERROR(SEARCH("Preencha",B3)))</formula>
    </cfRule>
    <cfRule type="cellIs" dxfId="2666" priority="342" operator="equal">
      <formula>"Selecione uma opção:"</formula>
    </cfRule>
  </conditionalFormatting>
  <conditionalFormatting sqref="C3:Q3">
    <cfRule type="containsText" dxfId="2665" priority="339" operator="containsText" text="Preencha">
      <formula>NOT(ISERROR(SEARCH("Preencha",C3)))</formula>
    </cfRule>
    <cfRule type="cellIs" dxfId="2664" priority="340" operator="equal">
      <formula>"Selecione uma opção:"</formula>
    </cfRule>
  </conditionalFormatting>
  <conditionalFormatting sqref="C38 I38">
    <cfRule type="containsText" dxfId="2663" priority="331" operator="containsText" text="Preencha">
      <formula>NOT(ISERROR(SEARCH("Preencha",C38)))</formula>
    </cfRule>
    <cfRule type="cellIs" dxfId="2662" priority="332" operator="equal">
      <formula>"Selecione uma opção:"</formula>
    </cfRule>
  </conditionalFormatting>
  <conditionalFormatting sqref="B130 B125 B129:R129 R130 R125:U125 R127:U128 B127:B128">
    <cfRule type="containsText" dxfId="2661" priority="335" operator="containsText" text="Preencha">
      <formula>NOT(ISERROR(SEARCH("Preencha",B125)))</formula>
    </cfRule>
    <cfRule type="cellIs" dxfId="2660" priority="336" operator="equal">
      <formula>"Selecione uma opção:"</formula>
    </cfRule>
  </conditionalFormatting>
  <conditionalFormatting sqref="I122 B123:U124">
    <cfRule type="containsText" dxfId="2659" priority="329" operator="containsText" text="Preencha">
      <formula>NOT(ISERROR(SEARCH("Preencha",B122)))</formula>
    </cfRule>
    <cfRule type="cellIs" dxfId="2658" priority="330" operator="equal">
      <formula>"Selecione uma opção:"</formula>
    </cfRule>
  </conditionalFormatting>
  <conditionalFormatting sqref="C125:Q125">
    <cfRule type="containsText" dxfId="2657" priority="333" operator="containsText" text="Preencha">
      <formula>NOT(ISERROR(SEARCH("Preencha",C125)))</formula>
    </cfRule>
    <cfRule type="cellIs" dxfId="2656" priority="334" operator="equal">
      <formula>"Selecione uma opção:"</formula>
    </cfRule>
  </conditionalFormatting>
  <conditionalFormatting sqref="C67:Q67">
    <cfRule type="containsText" dxfId="2655" priority="325" operator="containsText" text="Preencha">
      <formula>NOT(ISERROR(SEARCH("Preencha",C67)))</formula>
    </cfRule>
    <cfRule type="cellIs" dxfId="2654" priority="326" operator="equal">
      <formula>"Selecione uma opção:"</formula>
    </cfRule>
  </conditionalFormatting>
  <conditionalFormatting sqref="B67 B71:R71 B70 R72 B72 R67:U67 B68:U68 R70:U70">
    <cfRule type="containsText" dxfId="2653" priority="327" operator="containsText" text="Preencha">
      <formula>NOT(ISERROR(SEARCH("Preencha",B67)))</formula>
    </cfRule>
    <cfRule type="cellIs" dxfId="2652" priority="328" operator="equal">
      <formula>"Selecione uma opção:"</formula>
    </cfRule>
  </conditionalFormatting>
  <conditionalFormatting sqref="B184 R184:U184 R186:U187 B186:B189 R188:R189">
    <cfRule type="containsText" dxfId="2651" priority="323" operator="containsText" text="Preencha">
      <formula>NOT(ISERROR(SEARCH("Preencha",B184)))</formula>
    </cfRule>
    <cfRule type="cellIs" dxfId="2650" priority="324" operator="equal">
      <formula>"Selecione uma opção:"</formula>
    </cfRule>
  </conditionalFormatting>
  <conditionalFormatting sqref="B208">
    <cfRule type="containsText" dxfId="2649" priority="319" operator="containsText" text="Preencha">
      <formula>NOT(ISERROR(SEARCH("Preencha",B208)))</formula>
    </cfRule>
    <cfRule type="cellIs" dxfId="2648" priority="320" operator="equal">
      <formula>"Selecione uma opção:"</formula>
    </cfRule>
  </conditionalFormatting>
  <conditionalFormatting sqref="R208:R227 B228:B229 R228:U229">
    <cfRule type="containsText" dxfId="2647" priority="317" operator="containsText" text="Preencha">
      <formula>NOT(ISERROR(SEARCH("Preencha",B208)))</formula>
    </cfRule>
    <cfRule type="cellIs" dxfId="2646" priority="318" operator="equal">
      <formula>"Selecione uma opção:"</formula>
    </cfRule>
  </conditionalFormatting>
  <conditionalFormatting sqref="B202 B204:B207 R202:V202 R204:V205 R206:R207">
    <cfRule type="containsText" dxfId="2645" priority="315" operator="containsText" text="Preencha">
      <formula>NOT(ISERROR(SEARCH("Preencha",B202)))</formula>
    </cfRule>
    <cfRule type="cellIs" dxfId="2644" priority="316" operator="equal">
      <formula>"Selecione uma opção:"</formula>
    </cfRule>
  </conditionalFormatting>
  <conditionalFormatting sqref="B237:B255">
    <cfRule type="containsText" dxfId="2643" priority="309" operator="containsText" text="Preencha">
      <formula>NOT(ISERROR(SEARCH("Preencha",B237)))</formula>
    </cfRule>
    <cfRule type="cellIs" dxfId="2642" priority="310" operator="equal">
      <formula>"Selecione uma opção:"</formula>
    </cfRule>
  </conditionalFormatting>
  <conditionalFormatting sqref="B236">
    <cfRule type="containsText" dxfId="2641" priority="307" operator="containsText" text="Preencha">
      <formula>NOT(ISERROR(SEARCH("Preencha",B236)))</formula>
    </cfRule>
    <cfRule type="cellIs" dxfId="2640" priority="308" operator="equal">
      <formula>"Selecione uma opção:"</formula>
    </cfRule>
  </conditionalFormatting>
  <conditionalFormatting sqref="B256 R236:R256 U256:V256">
    <cfRule type="containsText" dxfId="2639" priority="305" operator="containsText" text="Preencha">
      <formula>NOT(ISERROR(SEARCH("Preencha",B236)))</formula>
    </cfRule>
    <cfRule type="cellIs" dxfId="2638" priority="306" operator="equal">
      <formula>"Selecione uma opção:"</formula>
    </cfRule>
  </conditionalFormatting>
  <conditionalFormatting sqref="B230 R230:U230 R232:U233 B232:B235 R234:R235">
    <cfRule type="containsText" dxfId="2637" priority="303" operator="containsText" text="Preencha">
      <formula>NOT(ISERROR(SEARCH("Preencha",B230)))</formula>
    </cfRule>
    <cfRule type="cellIs" dxfId="2636" priority="304" operator="equal">
      <formula>"Selecione uma opção:"</formula>
    </cfRule>
  </conditionalFormatting>
  <conditionalFormatting sqref="V230 V232:V235">
    <cfRule type="containsText" dxfId="2635" priority="267" operator="containsText" text="Preencha">
      <formula>NOT(ISERROR(SEARCH("Preencha",V230)))</formula>
    </cfRule>
    <cfRule type="cellIs" dxfId="2634" priority="268" operator="equal">
      <formula>"Selecione uma opção:"</formula>
    </cfRule>
  </conditionalFormatting>
  <conditionalFormatting sqref="B69 R69:U69">
    <cfRule type="containsText" dxfId="2633" priority="289" operator="containsText" text="Preencha">
      <formula>NOT(ISERROR(SEARCH("Preencha",B69)))</formula>
    </cfRule>
    <cfRule type="cellIs" dxfId="2632" priority="290" operator="equal">
      <formula>"Selecione uma opção:"</formula>
    </cfRule>
  </conditionalFormatting>
  <conditionalFormatting sqref="I74:I121">
    <cfRule type="containsText" dxfId="2631" priority="287" operator="containsText" text="Preencha">
      <formula>NOT(ISERROR(SEARCH("Preencha",I74)))</formula>
    </cfRule>
    <cfRule type="cellIs" dxfId="2630" priority="288" operator="equal">
      <formula>"Selecione uma opção:"</formula>
    </cfRule>
  </conditionalFormatting>
  <conditionalFormatting sqref="B265:B299">
    <cfRule type="containsText" dxfId="2629" priority="299" operator="containsText" text="Preencha">
      <formula>NOT(ISERROR(SEARCH("Preencha",B265)))</formula>
    </cfRule>
    <cfRule type="cellIs" dxfId="2628" priority="300" operator="equal">
      <formula>"Selecione uma opção:"</formula>
    </cfRule>
  </conditionalFormatting>
  <conditionalFormatting sqref="B264">
    <cfRule type="containsText" dxfId="2627" priority="297" operator="containsText" text="Preencha">
      <formula>NOT(ISERROR(SEARCH("Preencha",B264)))</formula>
    </cfRule>
    <cfRule type="cellIs" dxfId="2626" priority="298" operator="equal">
      <formula>"Selecione uma opção:"</formula>
    </cfRule>
  </conditionalFormatting>
  <conditionalFormatting sqref="B300 R264:R300 U300:V300">
    <cfRule type="containsText" dxfId="2625" priority="295" operator="containsText" text="Preencha">
      <formula>NOT(ISERROR(SEARCH("Preencha",B264)))</formula>
    </cfRule>
    <cfRule type="cellIs" dxfId="2624" priority="296" operator="equal">
      <formula>"Selecione uma opção:"</formula>
    </cfRule>
  </conditionalFormatting>
  <conditionalFormatting sqref="B258 R258:V258 R260:V261 B260:B263 R262:R263">
    <cfRule type="containsText" dxfId="2623" priority="293" operator="containsText" text="Preencha">
      <formula>NOT(ISERROR(SEARCH("Preencha",B258)))</formula>
    </cfRule>
    <cfRule type="cellIs" dxfId="2622" priority="294" operator="equal">
      <formula>"Selecione uma opção:"</formula>
    </cfRule>
  </conditionalFormatting>
  <conditionalFormatting sqref="V208:V229">
    <cfRule type="containsText" dxfId="2621" priority="273" operator="containsText" text="Preencha">
      <formula>NOT(ISERROR(SEARCH("Preencha",V208)))</formula>
    </cfRule>
    <cfRule type="cellIs" dxfId="2620" priority="274" operator="equal">
      <formula>"Selecione uma opção:"</formula>
    </cfRule>
  </conditionalFormatting>
  <conditionalFormatting sqref="V236:V255">
    <cfRule type="containsText" dxfId="2619" priority="269" operator="containsText" text="Preencha">
      <formula>NOT(ISERROR(SEARCH("Preencha",V236)))</formula>
    </cfRule>
    <cfRule type="cellIs" dxfId="2618" priority="270" operator="equal">
      <formula>"Selecione uma opção:"</formula>
    </cfRule>
  </conditionalFormatting>
  <conditionalFormatting sqref="V1:V2 V190:V199 V383:V606 V73:V122">
    <cfRule type="containsText" dxfId="2617" priority="285" operator="containsText" text="Preencha">
      <formula>NOT(ISERROR(SEARCH("Preencha",V1)))</formula>
    </cfRule>
    <cfRule type="cellIs" dxfId="2616" priority="286" operator="equal">
      <formula>"Selecione uma opção:"</formula>
    </cfRule>
  </conditionalFormatting>
  <conditionalFormatting sqref="V3:V8">
    <cfRule type="containsText" dxfId="2615" priority="283" operator="containsText" text="Preencha">
      <formula>NOT(ISERROR(SEARCH("Preencha",V3)))</formula>
    </cfRule>
    <cfRule type="cellIs" dxfId="2614" priority="284" operator="equal">
      <formula>"Selecione uma opção:"</formula>
    </cfRule>
  </conditionalFormatting>
  <conditionalFormatting sqref="V125 V127:V130">
    <cfRule type="containsText" dxfId="2613" priority="281" operator="containsText" text="Preencha">
      <formula>NOT(ISERROR(SEARCH("Preencha",V125)))</formula>
    </cfRule>
    <cfRule type="cellIs" dxfId="2612" priority="282" operator="equal">
      <formula>"Selecione uma opção:"</formula>
    </cfRule>
  </conditionalFormatting>
  <conditionalFormatting sqref="V123:V124">
    <cfRule type="containsText" dxfId="2611" priority="279" operator="containsText" text="Preencha">
      <formula>NOT(ISERROR(SEARCH("Preencha",V123)))</formula>
    </cfRule>
    <cfRule type="cellIs" dxfId="2610" priority="280" operator="equal">
      <formula>"Selecione uma opção:"</formula>
    </cfRule>
  </conditionalFormatting>
  <conditionalFormatting sqref="V67:V68 V70:V72">
    <cfRule type="containsText" dxfId="2609" priority="277" operator="containsText" text="Preencha">
      <formula>NOT(ISERROR(SEARCH("Preencha",V67)))</formula>
    </cfRule>
    <cfRule type="cellIs" dxfId="2608" priority="278" operator="equal">
      <formula>"Selecione uma opção:"</formula>
    </cfRule>
  </conditionalFormatting>
  <conditionalFormatting sqref="V184 V186:V189">
    <cfRule type="containsText" dxfId="2607" priority="275" operator="containsText" text="Preencha">
      <formula>NOT(ISERROR(SEARCH("Preencha",V184)))</formula>
    </cfRule>
    <cfRule type="cellIs" dxfId="2606" priority="276" operator="equal">
      <formula>"Selecione uma opção:"</formula>
    </cfRule>
  </conditionalFormatting>
  <conditionalFormatting sqref="V206:V207">
    <cfRule type="containsText" dxfId="2605" priority="271" operator="containsText" text="Preencha">
      <formula>NOT(ISERROR(SEARCH("Preencha",V206)))</formula>
    </cfRule>
    <cfRule type="cellIs" dxfId="2604" priority="272" operator="equal">
      <formula>"Selecione uma opção:"</formula>
    </cfRule>
  </conditionalFormatting>
  <conditionalFormatting sqref="V264:V299">
    <cfRule type="containsText" dxfId="2603" priority="265" operator="containsText" text="Preencha">
      <formula>NOT(ISERROR(SEARCH("Preencha",V264)))</formula>
    </cfRule>
    <cfRule type="cellIs" dxfId="2602" priority="266" operator="equal">
      <formula>"Selecione uma opção:"</formula>
    </cfRule>
  </conditionalFormatting>
  <conditionalFormatting sqref="V69">
    <cfRule type="containsText" dxfId="2601" priority="263" operator="containsText" text="Preencha">
      <formula>NOT(ISERROR(SEARCH("Preencha",V69)))</formula>
    </cfRule>
    <cfRule type="cellIs" dxfId="2600" priority="264" operator="equal">
      <formula>"Selecione uma opção:"</formula>
    </cfRule>
  </conditionalFormatting>
  <conditionalFormatting sqref="S73:S122">
    <cfRule type="containsText" dxfId="2599" priority="261" operator="containsText" text="Preencha">
      <formula>NOT(ISERROR(SEARCH("Preencha",S73)))</formula>
    </cfRule>
    <cfRule type="cellIs" dxfId="2598" priority="262" operator="equal">
      <formula>"Selecione uma opção:"</formula>
    </cfRule>
  </conditionalFormatting>
  <conditionalFormatting sqref="U73:U122">
    <cfRule type="containsText" dxfId="2597" priority="259" operator="containsText" text="Preencha">
      <formula>NOT(ISERROR(SEARCH("Preencha",U73)))</formula>
    </cfRule>
    <cfRule type="cellIs" dxfId="2596" priority="260" operator="equal">
      <formula>"Selecione uma opção:"</formula>
    </cfRule>
  </conditionalFormatting>
  <conditionalFormatting sqref="T73:T122">
    <cfRule type="containsText" dxfId="2595" priority="257" operator="containsText" text="Preencha">
      <formula>NOT(ISERROR(SEARCH("Preencha",T73)))</formula>
    </cfRule>
    <cfRule type="cellIs" dxfId="2594" priority="258" operator="equal">
      <formula>"Selecione uma opção:"</formula>
    </cfRule>
  </conditionalFormatting>
  <conditionalFormatting sqref="S15:S64">
    <cfRule type="containsText" dxfId="2593" priority="255" operator="containsText" text="Preencha">
      <formula>NOT(ISERROR(SEARCH("Preencha",S15)))</formula>
    </cfRule>
    <cfRule type="cellIs" dxfId="2592" priority="256" operator="equal">
      <formula>"Selecione uma opção:"</formula>
    </cfRule>
  </conditionalFormatting>
  <conditionalFormatting sqref="U15:U64">
    <cfRule type="containsText" dxfId="2591" priority="253" operator="containsText" text="Preencha">
      <formula>NOT(ISERROR(SEARCH("Preencha",U15)))</formula>
    </cfRule>
    <cfRule type="cellIs" dxfId="2590" priority="254" operator="equal">
      <formula>"Selecione uma opção:"</formula>
    </cfRule>
  </conditionalFormatting>
  <conditionalFormatting sqref="T15:T64">
    <cfRule type="containsText" dxfId="2589" priority="251" operator="containsText" text="Preencha">
      <formula>NOT(ISERROR(SEARCH("Preencha",T15)))</formula>
    </cfRule>
    <cfRule type="cellIs" dxfId="2588" priority="252" operator="equal">
      <formula>"Selecione uma opção:"</formula>
    </cfRule>
  </conditionalFormatting>
  <conditionalFormatting sqref="S190:S199">
    <cfRule type="containsText" dxfId="2587" priority="249" operator="containsText" text="Preencha">
      <formula>NOT(ISERROR(SEARCH("Preencha",S190)))</formula>
    </cfRule>
    <cfRule type="cellIs" dxfId="2586" priority="250" operator="equal">
      <formula>"Selecione uma opção:"</formula>
    </cfRule>
  </conditionalFormatting>
  <conditionalFormatting sqref="U190:U199">
    <cfRule type="containsText" dxfId="2585" priority="247" operator="containsText" text="Preencha">
      <formula>NOT(ISERROR(SEARCH("Preencha",U190)))</formula>
    </cfRule>
    <cfRule type="cellIs" dxfId="2584" priority="248" operator="equal">
      <formula>"Selecione uma opção:"</formula>
    </cfRule>
  </conditionalFormatting>
  <conditionalFormatting sqref="T190:T199">
    <cfRule type="containsText" dxfId="2583" priority="245" operator="containsText" text="Preencha">
      <formula>NOT(ISERROR(SEARCH("Preencha",T190)))</formula>
    </cfRule>
    <cfRule type="cellIs" dxfId="2582" priority="246" operator="equal">
      <formula>"Selecione uma opção:"</formula>
    </cfRule>
  </conditionalFormatting>
  <conditionalFormatting sqref="S208:S227">
    <cfRule type="containsText" dxfId="2581" priority="243" operator="containsText" text="Preencha">
      <formula>NOT(ISERROR(SEARCH("Preencha",S208)))</formula>
    </cfRule>
    <cfRule type="cellIs" dxfId="2580" priority="244" operator="equal">
      <formula>"Selecione uma opção:"</formula>
    </cfRule>
  </conditionalFormatting>
  <conditionalFormatting sqref="U208:U227">
    <cfRule type="containsText" dxfId="2579" priority="241" operator="containsText" text="Preencha">
      <formula>NOT(ISERROR(SEARCH("Preencha",U208)))</formula>
    </cfRule>
    <cfRule type="cellIs" dxfId="2578" priority="242" operator="equal">
      <formula>"Selecione uma opção:"</formula>
    </cfRule>
  </conditionalFormatting>
  <conditionalFormatting sqref="T208:T227">
    <cfRule type="containsText" dxfId="2577" priority="239" operator="containsText" text="Preencha">
      <formula>NOT(ISERROR(SEARCH("Preencha",T208)))</formula>
    </cfRule>
    <cfRule type="cellIs" dxfId="2576" priority="240" operator="equal">
      <formula>"Selecione uma opção:"</formula>
    </cfRule>
  </conditionalFormatting>
  <conditionalFormatting sqref="S236:S255">
    <cfRule type="containsText" dxfId="2575" priority="237" operator="containsText" text="Preencha">
      <formula>NOT(ISERROR(SEARCH("Preencha",S236)))</formula>
    </cfRule>
    <cfRule type="cellIs" dxfId="2574" priority="238" operator="equal">
      <formula>"Selecione uma opção:"</formula>
    </cfRule>
  </conditionalFormatting>
  <conditionalFormatting sqref="U236:U255">
    <cfRule type="containsText" dxfId="2573" priority="235" operator="containsText" text="Preencha">
      <formula>NOT(ISERROR(SEARCH("Preencha",U236)))</formula>
    </cfRule>
    <cfRule type="cellIs" dxfId="2572" priority="236" operator="equal">
      <formula>"Selecione uma opção:"</formula>
    </cfRule>
  </conditionalFormatting>
  <conditionalFormatting sqref="T236:T255">
    <cfRule type="containsText" dxfId="2571" priority="233" operator="containsText" text="Preencha">
      <formula>NOT(ISERROR(SEARCH("Preencha",T236)))</formula>
    </cfRule>
    <cfRule type="cellIs" dxfId="2570" priority="234" operator="equal">
      <formula>"Selecione uma opção:"</formula>
    </cfRule>
  </conditionalFormatting>
  <conditionalFormatting sqref="S264:S299">
    <cfRule type="containsText" dxfId="2569" priority="231" operator="containsText" text="Preencha">
      <formula>NOT(ISERROR(SEARCH("Preencha",S264)))</formula>
    </cfRule>
    <cfRule type="cellIs" dxfId="2568" priority="232" operator="equal">
      <formula>"Selecione uma opção:"</formula>
    </cfRule>
  </conditionalFormatting>
  <conditionalFormatting sqref="U264:U299">
    <cfRule type="containsText" dxfId="2567" priority="229" operator="containsText" text="Preencha">
      <formula>NOT(ISERROR(SEARCH("Preencha",U264)))</formula>
    </cfRule>
    <cfRule type="cellIs" dxfId="2566" priority="230" operator="equal">
      <formula>"Selecione uma opção:"</formula>
    </cfRule>
  </conditionalFormatting>
  <conditionalFormatting sqref="T264:T299">
    <cfRule type="containsText" dxfId="2565" priority="227" operator="containsText" text="Preencha">
      <formula>NOT(ISERROR(SEARCH("Preencha",T264)))</formula>
    </cfRule>
    <cfRule type="cellIs" dxfId="2564" priority="228" operator="equal">
      <formula>"Selecione uma opção:"</formula>
    </cfRule>
  </conditionalFormatting>
  <conditionalFormatting sqref="C70 C69:Q69">
    <cfRule type="containsText" dxfId="2563" priority="225" operator="containsText" text="Preencha">
      <formula>NOT(ISERROR(SEARCH("Preencha",C69)))</formula>
    </cfRule>
    <cfRule type="cellIs" dxfId="2562" priority="226" operator="equal">
      <formula>"Selecione uma opção:"</formula>
    </cfRule>
  </conditionalFormatting>
  <conditionalFormatting sqref="C128 C127:Q127">
    <cfRule type="containsText" dxfId="2561" priority="223" operator="containsText" text="Preencha">
      <formula>NOT(ISERROR(SEARCH("Preencha",C127)))</formula>
    </cfRule>
    <cfRule type="cellIs" dxfId="2560" priority="224" operator="equal">
      <formula>"Selecione uma opção:"</formula>
    </cfRule>
  </conditionalFormatting>
  <conditionalFormatting sqref="C131 E131:Q131">
    <cfRule type="containsText" dxfId="2559" priority="205" operator="containsText" text="Preencha">
      <formula>NOT(ISERROR(SEARCH("Preencha",C131)))</formula>
    </cfRule>
    <cfRule type="cellIs" dxfId="2558" priority="206" operator="equal">
      <formula>"Selecione uma opção:"</formula>
    </cfRule>
  </conditionalFormatting>
  <conditionalFormatting sqref="C73 E73:Q73">
    <cfRule type="containsText" dxfId="2557" priority="207" operator="containsText" text="Preencha">
      <formula>NOT(ISERROR(SEARCH("Preencha",C73)))</formula>
    </cfRule>
    <cfRule type="cellIs" dxfId="2556" priority="208" operator="equal">
      <formula>"Selecione uma opção:"</formula>
    </cfRule>
  </conditionalFormatting>
  <conditionalFormatting sqref="F38">
    <cfRule type="containsText" dxfId="2555" priority="163" operator="containsText" text="Preencha">
      <formula>NOT(ISERROR(SEARCH("Preencha",F38)))</formula>
    </cfRule>
    <cfRule type="cellIs" dxfId="2554" priority="164" operator="equal">
      <formula>"Selecione uma opção:"</formula>
    </cfRule>
  </conditionalFormatting>
  <conditionalFormatting sqref="B126:U126">
    <cfRule type="containsText" dxfId="2553" priority="161" operator="containsText" text="Preencha">
      <formula>NOT(ISERROR(SEARCH("Preencha",B126)))</formula>
    </cfRule>
    <cfRule type="cellIs" dxfId="2552" priority="162" operator="equal">
      <formula>"Selecione uma opção:"</formula>
    </cfRule>
  </conditionalFormatting>
  <conditionalFormatting sqref="V126">
    <cfRule type="containsText" dxfId="2551" priority="159" operator="containsText" text="Preencha">
      <formula>NOT(ISERROR(SEARCH("Preencha",V126)))</formula>
    </cfRule>
    <cfRule type="cellIs" dxfId="2550" priority="160" operator="equal">
      <formula>"Selecione uma opção:"</formula>
    </cfRule>
  </conditionalFormatting>
  <conditionalFormatting sqref="B185 R185:U185">
    <cfRule type="containsText" dxfId="2549" priority="157" operator="containsText" text="Preencha">
      <formula>NOT(ISERROR(SEARCH("Preencha",B185)))</formula>
    </cfRule>
    <cfRule type="cellIs" dxfId="2548" priority="158" operator="equal">
      <formula>"Selecione uma opção:"</formula>
    </cfRule>
  </conditionalFormatting>
  <conditionalFormatting sqref="V185">
    <cfRule type="containsText" dxfId="2547" priority="155" operator="containsText" text="Preencha">
      <formula>NOT(ISERROR(SEARCH("Preencha",V185)))</formula>
    </cfRule>
    <cfRule type="cellIs" dxfId="2546" priority="156" operator="equal">
      <formula>"Selecione uma opção:"</formula>
    </cfRule>
  </conditionalFormatting>
  <conditionalFormatting sqref="B203 R203:V203">
    <cfRule type="containsText" dxfId="2545" priority="153" operator="containsText" text="Preencha">
      <formula>NOT(ISERROR(SEARCH("Preencha",B203)))</formula>
    </cfRule>
    <cfRule type="cellIs" dxfId="2544" priority="154" operator="equal">
      <formula>"Selecione uma opção:"</formula>
    </cfRule>
  </conditionalFormatting>
  <conditionalFormatting sqref="B231 R231:V231">
    <cfRule type="containsText" dxfId="2543" priority="151" operator="containsText" text="Preencha">
      <formula>NOT(ISERROR(SEARCH("Preencha",B231)))</formula>
    </cfRule>
    <cfRule type="cellIs" dxfId="2542" priority="152" operator="equal">
      <formula>"Selecione uma opção:"</formula>
    </cfRule>
  </conditionalFormatting>
  <conditionalFormatting sqref="B259 R259:V259">
    <cfRule type="containsText" dxfId="2541" priority="149" operator="containsText" text="Preencha">
      <formula>NOT(ISERROR(SEARCH("Preencha",B259)))</formula>
    </cfRule>
    <cfRule type="cellIs" dxfId="2540" priority="150" operator="equal">
      <formula>"Selecione uma opção:"</formula>
    </cfRule>
  </conditionalFormatting>
  <conditionalFormatting sqref="S300:T300">
    <cfRule type="containsText" dxfId="2539" priority="136" operator="containsText" text="Preencha">
      <formula>NOT(ISERROR(SEARCH("Preencha",S300)))</formula>
    </cfRule>
    <cfRule type="cellIs" dxfId="2538" priority="137" operator="equal">
      <formula>"Selecione uma opção:"</formula>
    </cfRule>
  </conditionalFormatting>
  <conditionalFormatting sqref="S256:T256">
    <cfRule type="containsText" dxfId="2537" priority="134" operator="containsText" text="Preencha">
      <formula>NOT(ISERROR(SEARCH("Preencha",S256)))</formula>
    </cfRule>
    <cfRule type="cellIs" dxfId="2536" priority="135" operator="equal">
      <formula>"Selecione uma opção:"</formula>
    </cfRule>
  </conditionalFormatting>
  <conditionalFormatting sqref="S200:T200">
    <cfRule type="containsText" dxfId="2535" priority="132" operator="containsText" text="Preencha">
      <formula>NOT(ISERROR(SEARCH("Preencha",S200)))</formula>
    </cfRule>
    <cfRule type="cellIs" dxfId="2534" priority="133" operator="equal">
      <formula>"Selecione uma opção:"</formula>
    </cfRule>
  </conditionalFormatting>
  <conditionalFormatting sqref="D5">
    <cfRule type="cellIs" dxfId="2533" priority="131" operator="equal">
      <formula>0</formula>
    </cfRule>
  </conditionalFormatting>
  <conditionalFormatting sqref="C257:Q257 C200:Q201 C182:Q183">
    <cfRule type="containsText" dxfId="2532" priority="129" operator="containsText" text="Preencha">
      <formula>NOT(ISERROR(SEARCH("Preencha",C182)))</formula>
    </cfRule>
    <cfRule type="cellIs" dxfId="2531" priority="130" operator="equal">
      <formula>"Selecione uma opção:"</formula>
    </cfRule>
  </conditionalFormatting>
  <conditionalFormatting sqref="C188:Q188">
    <cfRule type="containsText" dxfId="2530" priority="127" operator="containsText" text="Preencha">
      <formula>NOT(ISERROR(SEARCH("Preencha",C188)))</formula>
    </cfRule>
    <cfRule type="cellIs" dxfId="2529" priority="128" operator="equal">
      <formula>"Selecione uma opção:"</formula>
    </cfRule>
  </conditionalFormatting>
  <conditionalFormatting sqref="C184:Q184">
    <cfRule type="containsText" dxfId="2528" priority="125" operator="containsText" text="Preencha">
      <formula>NOT(ISERROR(SEARCH("Preencha",C184)))</formula>
    </cfRule>
    <cfRule type="cellIs" dxfId="2527" priority="126" operator="equal">
      <formula>"Selecione uma opção:"</formula>
    </cfRule>
  </conditionalFormatting>
  <conditionalFormatting sqref="C202:Q202">
    <cfRule type="containsText" dxfId="2526" priority="119" operator="containsText" text="Preencha">
      <formula>NOT(ISERROR(SEARCH("Preencha",C202)))</formula>
    </cfRule>
    <cfRule type="cellIs" dxfId="2525" priority="120" operator="equal">
      <formula>"Selecione uma opção:"</formula>
    </cfRule>
  </conditionalFormatting>
  <conditionalFormatting sqref="N227:Q227 C228:Q229">
    <cfRule type="containsText" dxfId="2524" priority="123" operator="containsText" text="Preencha">
      <formula>NOT(ISERROR(SEARCH("Preencha",C227)))</formula>
    </cfRule>
    <cfRule type="cellIs" dxfId="2523" priority="124" operator="equal">
      <formula>"Selecione uma opção:"</formula>
    </cfRule>
  </conditionalFormatting>
  <conditionalFormatting sqref="C206:Q206">
    <cfRule type="containsText" dxfId="2522" priority="121" operator="containsText" text="Preencha">
      <formula>NOT(ISERROR(SEARCH("Preencha",C206)))</formula>
    </cfRule>
    <cfRule type="cellIs" dxfId="2521" priority="122" operator="equal">
      <formula>"Selecione uma opção:"</formula>
    </cfRule>
  </conditionalFormatting>
  <conditionalFormatting sqref="G227">
    <cfRule type="containsText" dxfId="2520" priority="117" operator="containsText" text="Preencha">
      <formula>NOT(ISERROR(SEARCH("Preencha",G227)))</formula>
    </cfRule>
    <cfRule type="cellIs" dxfId="2519" priority="118" operator="equal">
      <formula>"Selecione uma opção:"</formula>
    </cfRule>
  </conditionalFormatting>
  <conditionalFormatting sqref="C230:Q230">
    <cfRule type="containsText" dxfId="2518" priority="113" operator="containsText" text="Preencha">
      <formula>NOT(ISERROR(SEARCH("Preencha",C230)))</formula>
    </cfRule>
    <cfRule type="cellIs" dxfId="2517" priority="114" operator="equal">
      <formula>"Selecione uma opção:"</formula>
    </cfRule>
  </conditionalFormatting>
  <conditionalFormatting sqref="C234:Q234">
    <cfRule type="containsText" dxfId="2516" priority="115" operator="containsText" text="Preencha">
      <formula>NOT(ISERROR(SEARCH("Preencha",C234)))</formula>
    </cfRule>
    <cfRule type="cellIs" dxfId="2515" priority="116" operator="equal">
      <formula>"Selecione uma opção:"</formula>
    </cfRule>
  </conditionalFormatting>
  <conditionalFormatting sqref="C258:Q258">
    <cfRule type="containsText" dxfId="2514" priority="107" operator="containsText" text="Preencha">
      <formula>NOT(ISERROR(SEARCH("Preencha",C258)))</formula>
    </cfRule>
    <cfRule type="cellIs" dxfId="2513" priority="108" operator="equal">
      <formula>"Selecione uma opção:"</formula>
    </cfRule>
  </conditionalFormatting>
  <conditionalFormatting sqref="C300:I300">
    <cfRule type="containsText" dxfId="2512" priority="111" operator="containsText" text="Preencha">
      <formula>NOT(ISERROR(SEARCH("Preencha",C300)))</formula>
    </cfRule>
    <cfRule type="cellIs" dxfId="2511" priority="112" operator="equal">
      <formula>"Selecione uma opção:"</formula>
    </cfRule>
  </conditionalFormatting>
  <conditionalFormatting sqref="C262:Q262">
    <cfRule type="containsText" dxfId="2510" priority="109" operator="containsText" text="Preencha">
      <formula>NOT(ISERROR(SEARCH("Preencha",C262)))</formula>
    </cfRule>
    <cfRule type="cellIs" dxfId="2509" priority="110" operator="equal">
      <formula>"Selecione uma opção:"</formula>
    </cfRule>
  </conditionalFormatting>
  <conditionalFormatting sqref="C187 C186:Q186">
    <cfRule type="containsText" dxfId="2508" priority="105" operator="containsText" text="Preencha">
      <formula>NOT(ISERROR(SEARCH("Preencha",C186)))</formula>
    </cfRule>
    <cfRule type="cellIs" dxfId="2507" priority="106" operator="equal">
      <formula>"Selecione uma opção:"</formula>
    </cfRule>
  </conditionalFormatting>
  <conditionalFormatting sqref="C204:Q204">
    <cfRule type="containsText" dxfId="2506" priority="103" operator="containsText" text="Preencha">
      <formula>NOT(ISERROR(SEARCH("Preencha",C204)))</formula>
    </cfRule>
    <cfRule type="cellIs" dxfId="2505" priority="104" operator="equal">
      <formula>"Selecione uma opção:"</formula>
    </cfRule>
  </conditionalFormatting>
  <conditionalFormatting sqref="C233 C232:Q232">
    <cfRule type="containsText" dxfId="2504" priority="101" operator="containsText" text="Preencha">
      <formula>NOT(ISERROR(SEARCH("Preencha",C232)))</formula>
    </cfRule>
    <cfRule type="cellIs" dxfId="2503" priority="102" operator="equal">
      <formula>"Selecione uma opção:"</formula>
    </cfRule>
  </conditionalFormatting>
  <conditionalFormatting sqref="C261 C260:Q260">
    <cfRule type="containsText" dxfId="2502" priority="99" operator="containsText" text="Preencha">
      <formula>NOT(ISERROR(SEARCH("Preencha",C260)))</formula>
    </cfRule>
    <cfRule type="cellIs" dxfId="2501" priority="100" operator="equal">
      <formula>"Selecione uma opção:"</formula>
    </cfRule>
  </conditionalFormatting>
  <conditionalFormatting sqref="I191:I199">
    <cfRule type="containsText" dxfId="2500" priority="93" operator="containsText" text="Preencha">
      <formula>NOT(ISERROR(SEARCH("Preencha",I191)))</formula>
    </cfRule>
    <cfRule type="cellIs" dxfId="2499" priority="94" operator="equal">
      <formula>"Selecione uma opção:"</formula>
    </cfRule>
  </conditionalFormatting>
  <conditionalFormatting sqref="E190 G190:H190 C191:C199 E191:H199 K199:Q199 N190:Q198">
    <cfRule type="containsText" dxfId="2498" priority="97" operator="containsText" text="Preencha">
      <formula>NOT(ISERROR(SEARCH("Preencha",C190)))</formula>
    </cfRule>
    <cfRule type="cellIs" dxfId="2497" priority="98" operator="equal">
      <formula>"Selecione uma opção:"</formula>
    </cfRule>
  </conditionalFormatting>
  <conditionalFormatting sqref="C190 I190">
    <cfRule type="containsText" dxfId="2496" priority="95" operator="containsText" text="Preencha">
      <formula>NOT(ISERROR(SEARCH("Preencha",C190)))</formula>
    </cfRule>
    <cfRule type="cellIs" dxfId="2495" priority="96" operator="equal">
      <formula>"Selecione uma opção:"</formula>
    </cfRule>
  </conditionalFormatting>
  <conditionalFormatting sqref="G216:H226 N216:Q226 C216:C227">
    <cfRule type="containsText" dxfId="2494" priority="83" operator="containsText" text="Preencha">
      <formula>NOT(ISERROR(SEARCH("Preencha",C216)))</formula>
    </cfRule>
    <cfRule type="cellIs" dxfId="2493" priority="84" operator="equal">
      <formula>"Selecione uma opção:"</formula>
    </cfRule>
  </conditionalFormatting>
  <conditionalFormatting sqref="I216:I226">
    <cfRule type="containsText" dxfId="2492" priority="81" operator="containsText" text="Preencha">
      <formula>NOT(ISERROR(SEARCH("Preencha",I216)))</formula>
    </cfRule>
    <cfRule type="cellIs" dxfId="2491" priority="82" operator="equal">
      <formula>"Selecione uma opção:"</formula>
    </cfRule>
  </conditionalFormatting>
  <conditionalFormatting sqref="C256:Q256 N255:Q255">
    <cfRule type="containsText" dxfId="2490" priority="79" operator="containsText" text="Preencha">
      <formula>NOT(ISERROR(SEARCH("Preencha",C255)))</formula>
    </cfRule>
    <cfRule type="cellIs" dxfId="2489" priority="80" operator="equal">
      <formula>"Selecione uma opção:"</formula>
    </cfRule>
  </conditionalFormatting>
  <conditionalFormatting sqref="I209:I215">
    <cfRule type="containsText" dxfId="2488" priority="87" operator="containsText" text="Preencha">
      <formula>NOT(ISERROR(SEARCH("Preencha",I209)))</formula>
    </cfRule>
    <cfRule type="cellIs" dxfId="2487" priority="88" operator="equal">
      <formula>"Selecione uma opção:"</formula>
    </cfRule>
  </conditionalFormatting>
  <conditionalFormatting sqref="E208 G208:H208 C209:C215 E209:H210 N208:Q215 G211:H215 E211:F227">
    <cfRule type="containsText" dxfId="2486" priority="91" operator="containsText" text="Preencha">
      <formula>NOT(ISERROR(SEARCH("Preencha",C208)))</formula>
    </cfRule>
    <cfRule type="cellIs" dxfId="2485" priority="92" operator="equal">
      <formula>"Selecione uma opção:"</formula>
    </cfRule>
  </conditionalFormatting>
  <conditionalFormatting sqref="C208 I208">
    <cfRule type="containsText" dxfId="2484" priority="89" operator="containsText" text="Preencha">
      <formula>NOT(ISERROR(SEARCH("Preencha",C208)))</formula>
    </cfRule>
    <cfRule type="cellIs" dxfId="2483" priority="90" operator="equal">
      <formula>"Selecione uma opção:"</formula>
    </cfRule>
  </conditionalFormatting>
  <conditionalFormatting sqref="C205">
    <cfRule type="containsText" dxfId="2482" priority="85" operator="containsText" text="Preencha">
      <formula>NOT(ISERROR(SEARCH("Preencha",C205)))</formula>
    </cfRule>
    <cfRule type="cellIs" dxfId="2481" priority="86" operator="equal">
      <formula>"Selecione uma opção:"</formula>
    </cfRule>
  </conditionalFormatting>
  <conditionalFormatting sqref="G255">
    <cfRule type="containsText" dxfId="2480" priority="77" operator="containsText" text="Preencha">
      <formula>NOT(ISERROR(SEARCH("Preencha",G255)))</formula>
    </cfRule>
    <cfRule type="cellIs" dxfId="2479" priority="78" operator="equal">
      <formula>"Selecione uma opção:"</formula>
    </cfRule>
  </conditionalFormatting>
  <conditionalFormatting sqref="I237:I243">
    <cfRule type="containsText" dxfId="2478" priority="71" operator="containsText" text="Preencha">
      <formula>NOT(ISERROR(SEARCH("Preencha",I237)))</formula>
    </cfRule>
    <cfRule type="cellIs" dxfId="2477" priority="72" operator="equal">
      <formula>"Selecione uma opção:"</formula>
    </cfRule>
  </conditionalFormatting>
  <conditionalFormatting sqref="E236 G236:H236 C237:C243 E237:H238 N236:Q243 G239:H243 E239:F255">
    <cfRule type="containsText" dxfId="2476" priority="75" operator="containsText" text="Preencha">
      <formula>NOT(ISERROR(SEARCH("Preencha",C236)))</formula>
    </cfRule>
    <cfRule type="cellIs" dxfId="2475" priority="76" operator="equal">
      <formula>"Selecione uma opção:"</formula>
    </cfRule>
  </conditionalFormatting>
  <conditionalFormatting sqref="C236 I236">
    <cfRule type="containsText" dxfId="2474" priority="73" operator="containsText" text="Preencha">
      <formula>NOT(ISERROR(SEARCH("Preencha",C236)))</formula>
    </cfRule>
    <cfRule type="cellIs" dxfId="2473" priority="74" operator="equal">
      <formula>"Selecione uma opção:"</formula>
    </cfRule>
  </conditionalFormatting>
  <conditionalFormatting sqref="I244:I254">
    <cfRule type="containsText" dxfId="2472" priority="67" operator="containsText" text="Preencha">
      <formula>NOT(ISERROR(SEARCH("Preencha",I244)))</formula>
    </cfRule>
    <cfRule type="cellIs" dxfId="2471" priority="68" operator="equal">
      <formula>"Selecione uma opção:"</formula>
    </cfRule>
  </conditionalFormatting>
  <conditionalFormatting sqref="G244:H254 N244:Q254 C244:C255">
    <cfRule type="containsText" dxfId="2470" priority="69" operator="containsText" text="Preencha">
      <formula>NOT(ISERROR(SEARCH("Preencha",C244)))</formula>
    </cfRule>
    <cfRule type="cellIs" dxfId="2469" priority="70" operator="equal">
      <formula>"Selecione uma opção:"</formula>
    </cfRule>
  </conditionalFormatting>
  <conditionalFormatting sqref="I264">
    <cfRule type="containsText" dxfId="2468" priority="57" operator="containsText" text="Preencha">
      <formula>NOT(ISERROR(SEARCH("Preencha",I264)))</formula>
    </cfRule>
    <cfRule type="cellIs" dxfId="2467" priority="58" operator="equal">
      <formula>"Selecione uma opção:"</formula>
    </cfRule>
  </conditionalFormatting>
  <conditionalFormatting sqref="N272:Q282">
    <cfRule type="containsText" dxfId="2466" priority="61" operator="containsText" text="Preencha">
      <formula>NOT(ISERROR(SEARCH("Preencha",N272)))</formula>
    </cfRule>
    <cfRule type="cellIs" dxfId="2465" priority="62" operator="equal">
      <formula>"Selecione uma opção:"</formula>
    </cfRule>
  </conditionalFormatting>
  <conditionalFormatting sqref="N264:Q271 C265:C299">
    <cfRule type="containsText" dxfId="2464" priority="65" operator="containsText" text="Preencha">
      <formula>NOT(ISERROR(SEARCH("Preencha",C264)))</formula>
    </cfRule>
    <cfRule type="cellIs" dxfId="2463" priority="66" operator="equal">
      <formula>"Selecione uma opção:"</formula>
    </cfRule>
  </conditionalFormatting>
  <conditionalFormatting sqref="C264">
    <cfRule type="containsText" dxfId="2462" priority="63" operator="containsText" text="Preencha">
      <formula>NOT(ISERROR(SEARCH("Preencha",C264)))</formula>
    </cfRule>
    <cfRule type="cellIs" dxfId="2461" priority="64" operator="equal">
      <formula>"Selecione uma opção:"</formula>
    </cfRule>
  </conditionalFormatting>
  <conditionalFormatting sqref="N283:Q299">
    <cfRule type="containsText" dxfId="2460" priority="59" operator="containsText" text="Preencha">
      <formula>NOT(ISERROR(SEARCH("Preencha",N283)))</formula>
    </cfRule>
    <cfRule type="cellIs" dxfId="2459" priority="60" operator="equal">
      <formula>"Selecione uma opção:"</formula>
    </cfRule>
  </conditionalFormatting>
  <conditionalFormatting sqref="I265:I299">
    <cfRule type="containsText" dxfId="2458" priority="55" operator="containsText" text="Preencha">
      <formula>NOT(ISERROR(SEARCH("Preencha",I265)))</formula>
    </cfRule>
    <cfRule type="cellIs" dxfId="2457" priority="56" operator="equal">
      <formula>"Selecione uma opção:"</formula>
    </cfRule>
  </conditionalFormatting>
  <conditionalFormatting sqref="J300:Q300">
    <cfRule type="containsText" dxfId="2456" priority="53" operator="containsText" text="Preencha">
      <formula>NOT(ISERROR(SEARCH("Preencha",J300)))</formula>
    </cfRule>
    <cfRule type="cellIs" dxfId="2455" priority="54" operator="equal">
      <formula>"Selecione uma opção:"</formula>
    </cfRule>
  </conditionalFormatting>
  <conditionalFormatting sqref="C185:Q185">
    <cfRule type="containsText" dxfId="2454" priority="51" operator="containsText" text="Preencha">
      <formula>NOT(ISERROR(SEARCH("Preencha",C185)))</formula>
    </cfRule>
    <cfRule type="cellIs" dxfId="2453" priority="52" operator="equal">
      <formula>"Selecione uma opção:"</formula>
    </cfRule>
  </conditionalFormatting>
  <conditionalFormatting sqref="C203:Q203">
    <cfRule type="containsText" dxfId="2452" priority="49" operator="containsText" text="Preencha">
      <formula>NOT(ISERROR(SEARCH("Preencha",C203)))</formula>
    </cfRule>
    <cfRule type="cellIs" dxfId="2451" priority="50" operator="equal">
      <formula>"Selecione uma opção:"</formula>
    </cfRule>
  </conditionalFormatting>
  <conditionalFormatting sqref="C231:Q231">
    <cfRule type="containsText" dxfId="2450" priority="47" operator="containsText" text="Preencha">
      <formula>NOT(ISERROR(SEARCH("Preencha",C231)))</formula>
    </cfRule>
    <cfRule type="cellIs" dxfId="2449" priority="48" operator="equal">
      <formula>"Selecione uma opção:"</formula>
    </cfRule>
  </conditionalFormatting>
  <conditionalFormatting sqref="C259:Q259">
    <cfRule type="containsText" dxfId="2448" priority="45" operator="containsText" text="Preencha">
      <formula>NOT(ISERROR(SEARCH("Preencha",C259)))</formula>
    </cfRule>
    <cfRule type="cellIs" dxfId="2447" priority="46" operator="equal">
      <formula>"Selecione uma opção:"</formula>
    </cfRule>
  </conditionalFormatting>
  <conditionalFormatting sqref="C132:C181 E132:H181 K132:P181">
    <cfRule type="containsText" dxfId="2446" priority="43" operator="containsText" text="Preencha">
      <formula>NOT(ISERROR(SEARCH("Preencha",C132)))</formula>
    </cfRule>
    <cfRule type="cellIs" dxfId="2445" priority="44" operator="equal">
      <formula>"Selecione uma opção:"</formula>
    </cfRule>
  </conditionalFormatting>
  <conditionalFormatting sqref="I181">
    <cfRule type="containsText" dxfId="2444" priority="41" operator="containsText" text="Preencha">
      <formula>NOT(ISERROR(SEARCH("Preencha",I181)))</formula>
    </cfRule>
    <cfRule type="cellIs" dxfId="2443" priority="42" operator="equal">
      <formula>"Selecione uma opção:"</formula>
    </cfRule>
  </conditionalFormatting>
  <conditionalFormatting sqref="I132:I180">
    <cfRule type="containsText" dxfId="2442" priority="39" operator="containsText" text="Preencha">
      <formula>NOT(ISERROR(SEARCH("Preencha",I132)))</formula>
    </cfRule>
    <cfRule type="cellIs" dxfId="2441" priority="40" operator="equal">
      <formula>"Selecione uma opção:"</formula>
    </cfRule>
  </conditionalFormatting>
  <conditionalFormatting sqref="Q132:Q181">
    <cfRule type="containsText" dxfId="2440" priority="33" operator="containsText" text="Preencha">
      <formula>NOT(ISERROR(SEARCH("Preencha",Q132)))</formula>
    </cfRule>
    <cfRule type="cellIs" dxfId="2439" priority="34" operator="equal">
      <formula>"Selecione uma opção:"</formula>
    </cfRule>
  </conditionalFormatting>
  <conditionalFormatting sqref="E39">
    <cfRule type="containsText" dxfId="2438" priority="29" operator="containsText" text="Preencha">
      <formula>NOT(ISERROR(SEARCH("Preencha",E39)))</formula>
    </cfRule>
    <cfRule type="cellIs" dxfId="2437" priority="30" operator="equal">
      <formula>"Selecione uma opção:"</formula>
    </cfRule>
  </conditionalFormatting>
  <conditionalFormatting sqref="C40:E64">
    <cfRule type="containsText" dxfId="2436" priority="27" operator="containsText" text="Preencha">
      <formula>NOT(ISERROR(SEARCH("Preencha",C40)))</formula>
    </cfRule>
    <cfRule type="cellIs" dxfId="2435" priority="28" operator="equal">
      <formula>"Selecione uma opção:"</formula>
    </cfRule>
  </conditionalFormatting>
  <conditionalFormatting sqref="C40:C64 I40:I64">
    <cfRule type="containsText" dxfId="2434" priority="25" operator="containsText" text="Preencha">
      <formula>NOT(ISERROR(SEARCH("Preencha",C40)))</formula>
    </cfRule>
    <cfRule type="cellIs" dxfId="2433" priority="26" operator="equal">
      <formula>"Selecione uma opção:"</formula>
    </cfRule>
  </conditionalFormatting>
  <conditionalFormatting sqref="F40:F64">
    <cfRule type="containsText" dxfId="2432" priority="23" operator="containsText" text="Preencha">
      <formula>NOT(ISERROR(SEARCH("Preencha",F40)))</formula>
    </cfRule>
    <cfRule type="cellIs" dxfId="2431" priority="24" operator="equal">
      <formula>"Selecione uma opção:"</formula>
    </cfRule>
  </conditionalFormatting>
  <conditionalFormatting sqref="J40:J64">
    <cfRule type="containsText" dxfId="2430" priority="21" operator="containsText" text="Preencha">
      <formula>NOT(ISERROR(SEARCH("Preencha",J40)))</formula>
    </cfRule>
    <cfRule type="cellIs" dxfId="2429" priority="22" operator="equal">
      <formula>"Selecione uma opção:"</formula>
    </cfRule>
  </conditionalFormatting>
  <conditionalFormatting sqref="J40:J64">
    <cfRule type="cellIs" dxfId="2428" priority="20" operator="equal">
      <formula>0</formula>
    </cfRule>
  </conditionalFormatting>
  <conditionalFormatting sqref="J38:Q38">
    <cfRule type="containsText" dxfId="2427" priority="18" operator="containsText" text="Preencha">
      <formula>NOT(ISERROR(SEARCH("Preencha",J38)))</formula>
    </cfRule>
    <cfRule type="cellIs" dxfId="2426" priority="19" operator="equal">
      <formula>"Selecione uma opção:"</formula>
    </cfRule>
  </conditionalFormatting>
  <conditionalFormatting sqref="C15:E37">
    <cfRule type="containsText" dxfId="2425" priority="16" operator="containsText" text="Preencha">
      <formula>NOT(ISERROR(SEARCH("Preencha",C15)))</formula>
    </cfRule>
    <cfRule type="cellIs" dxfId="2424" priority="17" operator="equal">
      <formula>"Selecione uma opção:"</formula>
    </cfRule>
  </conditionalFormatting>
  <conditionalFormatting sqref="F15 I15 C15">
    <cfRule type="containsText" dxfId="2423" priority="14" operator="containsText" text="Preencha">
      <formula>NOT(ISERROR(SEARCH("Preencha",C15)))</formula>
    </cfRule>
    <cfRule type="cellIs" dxfId="2422" priority="15" operator="equal">
      <formula>"Selecione uma opção:"</formula>
    </cfRule>
  </conditionalFormatting>
  <conditionalFormatting sqref="I16:I37 C16:C37">
    <cfRule type="containsText" dxfId="2421" priority="12" operator="containsText" text="Preencha">
      <formula>NOT(ISERROR(SEARCH("Preencha",C16)))</formula>
    </cfRule>
    <cfRule type="cellIs" dxfId="2420" priority="13" operator="equal">
      <formula>"Selecione uma opção:"</formula>
    </cfRule>
  </conditionalFormatting>
  <conditionalFormatting sqref="F16:F37">
    <cfRule type="containsText" dxfId="2419" priority="10" operator="containsText" text="Preencha">
      <formula>NOT(ISERROR(SEARCH("Preencha",F16)))</formula>
    </cfRule>
    <cfRule type="cellIs" dxfId="2418" priority="11" operator="equal">
      <formula>"Selecione uma opção:"</formula>
    </cfRule>
  </conditionalFormatting>
  <conditionalFormatting sqref="J15">
    <cfRule type="containsText" dxfId="2417" priority="8" operator="containsText" text="Preencha">
      <formula>NOT(ISERROR(SEARCH("Preencha",J15)))</formula>
    </cfRule>
    <cfRule type="cellIs" dxfId="2416" priority="9" operator="equal">
      <formula>"Selecione uma opção:"</formula>
    </cfRule>
  </conditionalFormatting>
  <conditionalFormatting sqref="J16:J37">
    <cfRule type="containsText" dxfId="2415" priority="6" operator="containsText" text="Preencha">
      <formula>NOT(ISERROR(SEARCH("Preencha",J16)))</formula>
    </cfRule>
    <cfRule type="cellIs" dxfId="2414" priority="7" operator="equal">
      <formula>"Selecione uma opção:"</formula>
    </cfRule>
  </conditionalFormatting>
  <conditionalFormatting sqref="J15:J37">
    <cfRule type="cellIs" dxfId="2413" priority="5" operator="equal">
      <formula>0</formula>
    </cfRule>
  </conditionalFormatting>
  <conditionalFormatting sqref="J15">
    <cfRule type="containsText" dxfId="2412" priority="3" operator="containsText" text="Preencha">
      <formula>NOT(ISERROR(SEARCH("Preencha",J15)))</formula>
    </cfRule>
    <cfRule type="cellIs" dxfId="2411" priority="4" operator="equal">
      <formula>"Selecione uma opção:"</formula>
    </cfRule>
  </conditionalFormatting>
  <conditionalFormatting sqref="J15">
    <cfRule type="containsText" dxfId="2410" priority="1" operator="containsText" text="Preencha">
      <formula>NOT(ISERROR(SEARCH("Preencha",J15)))</formula>
    </cfRule>
    <cfRule type="cellIs" dxfId="2409" priority="2" operator="equal">
      <formula>"Selecione uma opção:"</formula>
    </cfRule>
  </conditionalFormatting>
  <dataValidations count="3">
    <dataValidation type="textLength" allowBlank="1" showInputMessage="1" showErrorMessage="1" sqref="C12:Q12 C70:Q70 C128:Q128 C187:Q187 C205:Q205 C233:Q233 C261:Q261" xr:uid="{595783BE-86C1-4828-87D0-4D3FAFC3C25D}">
      <formula1>0</formula1>
      <formula2>1000</formula2>
    </dataValidation>
    <dataValidation type="list" allowBlank="1" showInputMessage="1" showErrorMessage="1" sqref="F38" xr:uid="{EF1E57AF-A65A-4F4E-9322-865C5F2A6E7C}">
      <formula1>OFFSET($C$10,0,0,COUNTA($C$10:$C$104),1)</formula1>
    </dataValidation>
    <dataValidation type="list" allowBlank="1" showInputMessage="1" showErrorMessage="1" sqref="H40:H64" xr:uid="{78DEC77A-7235-4292-B7B6-F458BB1373FF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ECC089B-E590-462C-A102-53B77568E5DE}">
          <x14:formula1>
            <xm:f>OFFSET('Calculo Taxa RH'!$C$10,0,0,COUNTA('Calculo Taxa RH'!$C$10:$C$104),1)</xm:f>
          </x14:formula1>
          <xm:sqref>I264:I299 F38:G38 F15:G15</xm:sqref>
        </x14:dataValidation>
        <x14:dataValidation type="list" allowBlank="1" showInputMessage="1" showErrorMessage="1" xr:uid="{F249A199-4A3D-4EB1-A186-383A70CA208F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FD26A409-C56A-41B9-89C5-FC69087AF3A7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3" tint="0.59999389629810485"/>
  </sheetPr>
  <dimension ref="B1:V606"/>
  <sheetViews>
    <sheetView showGridLines="0" topLeftCell="A251" zoomScale="85" zoomScaleNormal="85" workbookViewId="0">
      <selection activeCell="I284" sqref="I284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0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256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5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96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09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09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09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09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09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09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09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09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09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09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09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09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09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09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09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09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09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09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09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09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09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09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09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09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09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09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09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09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09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09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09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09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09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09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09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09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09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09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09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09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09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09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09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09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09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09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09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09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114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94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96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09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09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09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09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09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09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09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09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09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09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09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09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09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09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09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09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09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09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09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09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09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09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09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09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09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09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09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09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09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09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09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09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09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09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09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09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09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09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09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09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09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09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09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09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09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09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09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09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09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114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91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V9:V66 E14 R73 R131:R181 B209:B227 V262:V263 B257 V131:V183 B190:B201 U200:V200 B131:B183 B66:U66 R182:U183 R190:R200 R257:V257 R201:V201 K74:R122 B14:B65 R65:U65">
    <cfRule type="containsText" dxfId="2408" priority="363" operator="containsText" text="Preencha">
      <formula>NOT(ISERROR(SEARCH("Preencha",B1)))</formula>
    </cfRule>
    <cfRule type="cellIs" dxfId="2407" priority="364" operator="equal">
      <formula>"Selecione uma opção:"</formula>
    </cfRule>
  </conditionalFormatting>
  <conditionalFormatting sqref="C9:Q9">
    <cfRule type="containsText" dxfId="2406" priority="361" operator="containsText" text="Preencha">
      <formula>NOT(ISERROR(SEARCH("Preencha",C9)))</formula>
    </cfRule>
    <cfRule type="cellIs" dxfId="2405" priority="362" operator="equal">
      <formula>"Selecione uma opção:"</formula>
    </cfRule>
  </conditionalFormatting>
  <conditionalFormatting sqref="B3 R3:U3 B4:U8">
    <cfRule type="containsText" dxfId="2404" priority="359" operator="containsText" text="Preencha">
      <formula>NOT(ISERROR(SEARCH("Preencha",B3)))</formula>
    </cfRule>
    <cfRule type="cellIs" dxfId="2403" priority="360" operator="equal">
      <formula>"Selecione uma opção:"</formula>
    </cfRule>
  </conditionalFormatting>
  <conditionalFormatting sqref="C3:Q3">
    <cfRule type="containsText" dxfId="2402" priority="357" operator="containsText" text="Preencha">
      <formula>NOT(ISERROR(SEARCH("Preencha",C3)))</formula>
    </cfRule>
    <cfRule type="cellIs" dxfId="2401" priority="358" operator="equal">
      <formula>"Selecione uma opção:"</formula>
    </cfRule>
  </conditionalFormatting>
  <conditionalFormatting sqref="B130 B125 B129:R129 R130 R125:U125 R127:U128 B127:B128">
    <cfRule type="containsText" dxfId="2400" priority="353" operator="containsText" text="Preencha">
      <formula>NOT(ISERROR(SEARCH("Preencha",B125)))</formula>
    </cfRule>
    <cfRule type="cellIs" dxfId="2399" priority="354" operator="equal">
      <formula>"Selecione uma opção:"</formula>
    </cfRule>
  </conditionalFormatting>
  <conditionalFormatting sqref="I122 B123:U124">
    <cfRule type="containsText" dxfId="2398" priority="347" operator="containsText" text="Preencha">
      <formula>NOT(ISERROR(SEARCH("Preencha",B122)))</formula>
    </cfRule>
    <cfRule type="cellIs" dxfId="2397" priority="348" operator="equal">
      <formula>"Selecione uma opção:"</formula>
    </cfRule>
  </conditionalFormatting>
  <conditionalFormatting sqref="C125:Q125">
    <cfRule type="containsText" dxfId="2396" priority="351" operator="containsText" text="Preencha">
      <formula>NOT(ISERROR(SEARCH("Preencha",C125)))</formula>
    </cfRule>
    <cfRule type="cellIs" dxfId="2395" priority="352" operator="equal">
      <formula>"Selecione uma opção:"</formula>
    </cfRule>
  </conditionalFormatting>
  <conditionalFormatting sqref="C67:Q67">
    <cfRule type="containsText" dxfId="2394" priority="343" operator="containsText" text="Preencha">
      <formula>NOT(ISERROR(SEARCH("Preencha",C67)))</formula>
    </cfRule>
    <cfRule type="cellIs" dxfId="2393" priority="344" operator="equal">
      <formula>"Selecione uma opção:"</formula>
    </cfRule>
  </conditionalFormatting>
  <conditionalFormatting sqref="B67 B71:R71 B70 R72 B72 R67:U67 B68:U68 R70:U70">
    <cfRule type="containsText" dxfId="2392" priority="345" operator="containsText" text="Preencha">
      <formula>NOT(ISERROR(SEARCH("Preencha",B67)))</formula>
    </cfRule>
    <cfRule type="cellIs" dxfId="2391" priority="346" operator="equal">
      <formula>"Selecione uma opção:"</formula>
    </cfRule>
  </conditionalFormatting>
  <conditionalFormatting sqref="B184 R184:U184 R186:U187 B186:B189 R188:R189">
    <cfRule type="containsText" dxfId="2390" priority="341" operator="containsText" text="Preencha">
      <formula>NOT(ISERROR(SEARCH("Preencha",B184)))</formula>
    </cfRule>
    <cfRule type="cellIs" dxfId="2389" priority="342" operator="equal">
      <formula>"Selecione uma opção:"</formula>
    </cfRule>
  </conditionalFormatting>
  <conditionalFormatting sqref="B208">
    <cfRule type="containsText" dxfId="2388" priority="337" operator="containsText" text="Preencha">
      <formula>NOT(ISERROR(SEARCH("Preencha",B208)))</formula>
    </cfRule>
    <cfRule type="cellIs" dxfId="2387" priority="338" operator="equal">
      <formula>"Selecione uma opção:"</formula>
    </cfRule>
  </conditionalFormatting>
  <conditionalFormatting sqref="R208:R227 B228:B229 R228:U229">
    <cfRule type="containsText" dxfId="2386" priority="335" operator="containsText" text="Preencha">
      <formula>NOT(ISERROR(SEARCH("Preencha",B208)))</formula>
    </cfRule>
    <cfRule type="cellIs" dxfId="2385" priority="336" operator="equal">
      <formula>"Selecione uma opção:"</formula>
    </cfRule>
  </conditionalFormatting>
  <conditionalFormatting sqref="B202 B204:B207 R202:V202 R204:V205 R206:R207">
    <cfRule type="containsText" dxfId="2384" priority="333" operator="containsText" text="Preencha">
      <formula>NOT(ISERROR(SEARCH("Preencha",B202)))</formula>
    </cfRule>
    <cfRule type="cellIs" dxfId="2383" priority="334" operator="equal">
      <formula>"Selecione uma opção:"</formula>
    </cfRule>
  </conditionalFormatting>
  <conditionalFormatting sqref="B237:B255">
    <cfRule type="containsText" dxfId="2382" priority="327" operator="containsText" text="Preencha">
      <formula>NOT(ISERROR(SEARCH("Preencha",B237)))</formula>
    </cfRule>
    <cfRule type="cellIs" dxfId="2381" priority="328" operator="equal">
      <formula>"Selecione uma opção:"</formula>
    </cfRule>
  </conditionalFormatting>
  <conditionalFormatting sqref="B236">
    <cfRule type="containsText" dxfId="2380" priority="325" operator="containsText" text="Preencha">
      <formula>NOT(ISERROR(SEARCH("Preencha",B236)))</formula>
    </cfRule>
    <cfRule type="cellIs" dxfId="2379" priority="326" operator="equal">
      <formula>"Selecione uma opção:"</formula>
    </cfRule>
  </conditionalFormatting>
  <conditionalFormatting sqref="B256 R236:R256 U256:V256">
    <cfRule type="containsText" dxfId="2378" priority="323" operator="containsText" text="Preencha">
      <formula>NOT(ISERROR(SEARCH("Preencha",B236)))</formula>
    </cfRule>
    <cfRule type="cellIs" dxfId="2377" priority="324" operator="equal">
      <formula>"Selecione uma opção:"</formula>
    </cfRule>
  </conditionalFormatting>
  <conditionalFormatting sqref="B230 R230:U230 R232:U233 B232:B235 R234:R235">
    <cfRule type="containsText" dxfId="2376" priority="321" operator="containsText" text="Preencha">
      <formula>NOT(ISERROR(SEARCH("Preencha",B230)))</formula>
    </cfRule>
    <cfRule type="cellIs" dxfId="2375" priority="322" operator="equal">
      <formula>"Selecione uma opção:"</formula>
    </cfRule>
  </conditionalFormatting>
  <conditionalFormatting sqref="V230 V232:V235">
    <cfRule type="containsText" dxfId="2374" priority="285" operator="containsText" text="Preencha">
      <formula>NOT(ISERROR(SEARCH("Preencha",V230)))</formula>
    </cfRule>
    <cfRule type="cellIs" dxfId="2373" priority="286" operator="equal">
      <formula>"Selecione uma opção:"</formula>
    </cfRule>
  </conditionalFormatting>
  <conditionalFormatting sqref="B69 R69:U69">
    <cfRule type="containsText" dxfId="2372" priority="307" operator="containsText" text="Preencha">
      <formula>NOT(ISERROR(SEARCH("Preencha",B69)))</formula>
    </cfRule>
    <cfRule type="cellIs" dxfId="2371" priority="308" operator="equal">
      <formula>"Selecione uma opção:"</formula>
    </cfRule>
  </conditionalFormatting>
  <conditionalFormatting sqref="I74:I121">
    <cfRule type="containsText" dxfId="2370" priority="305" operator="containsText" text="Preencha">
      <formula>NOT(ISERROR(SEARCH("Preencha",I74)))</formula>
    </cfRule>
    <cfRule type="cellIs" dxfId="2369" priority="306" operator="equal">
      <formula>"Selecione uma opção:"</formula>
    </cfRule>
  </conditionalFormatting>
  <conditionalFormatting sqref="B265:B299">
    <cfRule type="containsText" dxfId="2368" priority="317" operator="containsText" text="Preencha">
      <formula>NOT(ISERROR(SEARCH("Preencha",B265)))</formula>
    </cfRule>
    <cfRule type="cellIs" dxfId="2367" priority="318" operator="equal">
      <formula>"Selecione uma opção:"</formula>
    </cfRule>
  </conditionalFormatting>
  <conditionalFormatting sqref="B264">
    <cfRule type="containsText" dxfId="2366" priority="315" operator="containsText" text="Preencha">
      <formula>NOT(ISERROR(SEARCH("Preencha",B264)))</formula>
    </cfRule>
    <cfRule type="cellIs" dxfId="2365" priority="316" operator="equal">
      <formula>"Selecione uma opção:"</formula>
    </cfRule>
  </conditionalFormatting>
  <conditionalFormatting sqref="B300 R264:R300 U300:V300">
    <cfRule type="containsText" dxfId="2364" priority="313" operator="containsText" text="Preencha">
      <formula>NOT(ISERROR(SEARCH("Preencha",B264)))</formula>
    </cfRule>
    <cfRule type="cellIs" dxfId="2363" priority="314" operator="equal">
      <formula>"Selecione uma opção:"</formula>
    </cfRule>
  </conditionalFormatting>
  <conditionalFormatting sqref="B258 R258:V258 R260:V261 B260:B263 R262:R263">
    <cfRule type="containsText" dxfId="2362" priority="311" operator="containsText" text="Preencha">
      <formula>NOT(ISERROR(SEARCH("Preencha",B258)))</formula>
    </cfRule>
    <cfRule type="cellIs" dxfId="2361" priority="312" operator="equal">
      <formula>"Selecione uma opção:"</formula>
    </cfRule>
  </conditionalFormatting>
  <conditionalFormatting sqref="V208:V229">
    <cfRule type="containsText" dxfId="2360" priority="291" operator="containsText" text="Preencha">
      <formula>NOT(ISERROR(SEARCH("Preencha",V208)))</formula>
    </cfRule>
    <cfRule type="cellIs" dxfId="2359" priority="292" operator="equal">
      <formula>"Selecione uma opção:"</formula>
    </cfRule>
  </conditionalFormatting>
  <conditionalFormatting sqref="V236:V255">
    <cfRule type="containsText" dxfId="2358" priority="287" operator="containsText" text="Preencha">
      <formula>NOT(ISERROR(SEARCH("Preencha",V236)))</formula>
    </cfRule>
    <cfRule type="cellIs" dxfId="2357" priority="288" operator="equal">
      <formula>"Selecione uma opção:"</formula>
    </cfRule>
  </conditionalFormatting>
  <conditionalFormatting sqref="V1:V2 V190:V199 V383:V606 V73:V122">
    <cfRule type="containsText" dxfId="2356" priority="303" operator="containsText" text="Preencha">
      <formula>NOT(ISERROR(SEARCH("Preencha",V1)))</formula>
    </cfRule>
    <cfRule type="cellIs" dxfId="2355" priority="304" operator="equal">
      <formula>"Selecione uma opção:"</formula>
    </cfRule>
  </conditionalFormatting>
  <conditionalFormatting sqref="V3:V8">
    <cfRule type="containsText" dxfId="2354" priority="301" operator="containsText" text="Preencha">
      <formula>NOT(ISERROR(SEARCH("Preencha",V3)))</formula>
    </cfRule>
    <cfRule type="cellIs" dxfId="2353" priority="302" operator="equal">
      <formula>"Selecione uma opção:"</formula>
    </cfRule>
  </conditionalFormatting>
  <conditionalFormatting sqref="V125 V127:V130">
    <cfRule type="containsText" dxfId="2352" priority="299" operator="containsText" text="Preencha">
      <formula>NOT(ISERROR(SEARCH("Preencha",V125)))</formula>
    </cfRule>
    <cfRule type="cellIs" dxfId="2351" priority="300" operator="equal">
      <formula>"Selecione uma opção:"</formula>
    </cfRule>
  </conditionalFormatting>
  <conditionalFormatting sqref="V123:V124">
    <cfRule type="containsText" dxfId="2350" priority="297" operator="containsText" text="Preencha">
      <formula>NOT(ISERROR(SEARCH("Preencha",V123)))</formula>
    </cfRule>
    <cfRule type="cellIs" dxfId="2349" priority="298" operator="equal">
      <formula>"Selecione uma opção:"</formula>
    </cfRule>
  </conditionalFormatting>
  <conditionalFormatting sqref="V67:V68 V70:V72">
    <cfRule type="containsText" dxfId="2348" priority="295" operator="containsText" text="Preencha">
      <formula>NOT(ISERROR(SEARCH("Preencha",V67)))</formula>
    </cfRule>
    <cfRule type="cellIs" dxfId="2347" priority="296" operator="equal">
      <formula>"Selecione uma opção:"</formula>
    </cfRule>
  </conditionalFormatting>
  <conditionalFormatting sqref="V184 V186:V189">
    <cfRule type="containsText" dxfId="2346" priority="293" operator="containsText" text="Preencha">
      <formula>NOT(ISERROR(SEARCH("Preencha",V184)))</formula>
    </cfRule>
    <cfRule type="cellIs" dxfId="2345" priority="294" operator="equal">
      <formula>"Selecione uma opção:"</formula>
    </cfRule>
  </conditionalFormatting>
  <conditionalFormatting sqref="V206:V207">
    <cfRule type="containsText" dxfId="2344" priority="289" operator="containsText" text="Preencha">
      <formula>NOT(ISERROR(SEARCH("Preencha",V206)))</formula>
    </cfRule>
    <cfRule type="cellIs" dxfId="2343" priority="290" operator="equal">
      <formula>"Selecione uma opção:"</formula>
    </cfRule>
  </conditionalFormatting>
  <conditionalFormatting sqref="V264:V299">
    <cfRule type="containsText" dxfId="2342" priority="283" operator="containsText" text="Preencha">
      <formula>NOT(ISERROR(SEARCH("Preencha",V264)))</formula>
    </cfRule>
    <cfRule type="cellIs" dxfId="2341" priority="284" operator="equal">
      <formula>"Selecione uma opção:"</formula>
    </cfRule>
  </conditionalFormatting>
  <conditionalFormatting sqref="V69">
    <cfRule type="containsText" dxfId="2340" priority="281" operator="containsText" text="Preencha">
      <formula>NOT(ISERROR(SEARCH("Preencha",V69)))</formula>
    </cfRule>
    <cfRule type="cellIs" dxfId="2339" priority="282" operator="equal">
      <formula>"Selecione uma opção:"</formula>
    </cfRule>
  </conditionalFormatting>
  <conditionalFormatting sqref="S73:S122">
    <cfRule type="containsText" dxfId="2338" priority="279" operator="containsText" text="Preencha">
      <formula>NOT(ISERROR(SEARCH("Preencha",S73)))</formula>
    </cfRule>
    <cfRule type="cellIs" dxfId="2337" priority="280" operator="equal">
      <formula>"Selecione uma opção:"</formula>
    </cfRule>
  </conditionalFormatting>
  <conditionalFormatting sqref="U73:U122">
    <cfRule type="containsText" dxfId="2336" priority="277" operator="containsText" text="Preencha">
      <formula>NOT(ISERROR(SEARCH("Preencha",U73)))</formula>
    </cfRule>
    <cfRule type="cellIs" dxfId="2335" priority="278" operator="equal">
      <formula>"Selecione uma opção:"</formula>
    </cfRule>
  </conditionalFormatting>
  <conditionalFormatting sqref="T73:T122">
    <cfRule type="containsText" dxfId="2334" priority="275" operator="containsText" text="Preencha">
      <formula>NOT(ISERROR(SEARCH("Preencha",T73)))</formula>
    </cfRule>
    <cfRule type="cellIs" dxfId="2333" priority="276" operator="equal">
      <formula>"Selecione uma opção:"</formula>
    </cfRule>
  </conditionalFormatting>
  <conditionalFormatting sqref="S15:S64">
    <cfRule type="containsText" dxfId="2332" priority="273" operator="containsText" text="Preencha">
      <formula>NOT(ISERROR(SEARCH("Preencha",S15)))</formula>
    </cfRule>
    <cfRule type="cellIs" dxfId="2331" priority="274" operator="equal">
      <formula>"Selecione uma opção:"</formula>
    </cfRule>
  </conditionalFormatting>
  <conditionalFormatting sqref="U15:U64">
    <cfRule type="containsText" dxfId="2330" priority="271" operator="containsText" text="Preencha">
      <formula>NOT(ISERROR(SEARCH("Preencha",U15)))</formula>
    </cfRule>
    <cfRule type="cellIs" dxfId="2329" priority="272" operator="equal">
      <formula>"Selecione uma opção:"</formula>
    </cfRule>
  </conditionalFormatting>
  <conditionalFormatting sqref="T15:T64">
    <cfRule type="containsText" dxfId="2328" priority="269" operator="containsText" text="Preencha">
      <formula>NOT(ISERROR(SEARCH("Preencha",T15)))</formula>
    </cfRule>
    <cfRule type="cellIs" dxfId="2327" priority="270" operator="equal">
      <formula>"Selecione uma opção:"</formula>
    </cfRule>
  </conditionalFormatting>
  <conditionalFormatting sqref="S190:S199">
    <cfRule type="containsText" dxfId="2326" priority="267" operator="containsText" text="Preencha">
      <formula>NOT(ISERROR(SEARCH("Preencha",S190)))</formula>
    </cfRule>
    <cfRule type="cellIs" dxfId="2325" priority="268" operator="equal">
      <formula>"Selecione uma opção:"</formula>
    </cfRule>
  </conditionalFormatting>
  <conditionalFormatting sqref="U190:U199">
    <cfRule type="containsText" dxfId="2324" priority="265" operator="containsText" text="Preencha">
      <formula>NOT(ISERROR(SEARCH("Preencha",U190)))</formula>
    </cfRule>
    <cfRule type="cellIs" dxfId="2323" priority="266" operator="equal">
      <formula>"Selecione uma opção:"</formula>
    </cfRule>
  </conditionalFormatting>
  <conditionalFormatting sqref="T190:T199">
    <cfRule type="containsText" dxfId="2322" priority="263" operator="containsText" text="Preencha">
      <formula>NOT(ISERROR(SEARCH("Preencha",T190)))</formula>
    </cfRule>
    <cfRule type="cellIs" dxfId="2321" priority="264" operator="equal">
      <formula>"Selecione uma opção:"</formula>
    </cfRule>
  </conditionalFormatting>
  <conditionalFormatting sqref="S208:S227">
    <cfRule type="containsText" dxfId="2320" priority="261" operator="containsText" text="Preencha">
      <formula>NOT(ISERROR(SEARCH("Preencha",S208)))</formula>
    </cfRule>
    <cfRule type="cellIs" dxfId="2319" priority="262" operator="equal">
      <formula>"Selecione uma opção:"</formula>
    </cfRule>
  </conditionalFormatting>
  <conditionalFormatting sqref="U208:U227">
    <cfRule type="containsText" dxfId="2318" priority="259" operator="containsText" text="Preencha">
      <formula>NOT(ISERROR(SEARCH("Preencha",U208)))</formula>
    </cfRule>
    <cfRule type="cellIs" dxfId="2317" priority="260" operator="equal">
      <formula>"Selecione uma opção:"</formula>
    </cfRule>
  </conditionalFormatting>
  <conditionalFormatting sqref="T208:T227">
    <cfRule type="containsText" dxfId="2316" priority="257" operator="containsText" text="Preencha">
      <formula>NOT(ISERROR(SEARCH("Preencha",T208)))</formula>
    </cfRule>
    <cfRule type="cellIs" dxfId="2315" priority="258" operator="equal">
      <formula>"Selecione uma opção:"</formula>
    </cfRule>
  </conditionalFormatting>
  <conditionalFormatting sqref="S236:S255">
    <cfRule type="containsText" dxfId="2314" priority="255" operator="containsText" text="Preencha">
      <formula>NOT(ISERROR(SEARCH("Preencha",S236)))</formula>
    </cfRule>
    <cfRule type="cellIs" dxfId="2313" priority="256" operator="equal">
      <formula>"Selecione uma opção:"</formula>
    </cfRule>
  </conditionalFormatting>
  <conditionalFormatting sqref="U236:U255">
    <cfRule type="containsText" dxfId="2312" priority="253" operator="containsText" text="Preencha">
      <formula>NOT(ISERROR(SEARCH("Preencha",U236)))</formula>
    </cfRule>
    <cfRule type="cellIs" dxfId="2311" priority="254" operator="equal">
      <formula>"Selecione uma opção:"</formula>
    </cfRule>
  </conditionalFormatting>
  <conditionalFormatting sqref="T236:T255">
    <cfRule type="containsText" dxfId="2310" priority="251" operator="containsText" text="Preencha">
      <formula>NOT(ISERROR(SEARCH("Preencha",T236)))</formula>
    </cfRule>
    <cfRule type="cellIs" dxfId="2309" priority="252" operator="equal">
      <formula>"Selecione uma opção:"</formula>
    </cfRule>
  </conditionalFormatting>
  <conditionalFormatting sqref="S264:S299">
    <cfRule type="containsText" dxfId="2308" priority="249" operator="containsText" text="Preencha">
      <formula>NOT(ISERROR(SEARCH("Preencha",S264)))</formula>
    </cfRule>
    <cfRule type="cellIs" dxfId="2307" priority="250" operator="equal">
      <formula>"Selecione uma opção:"</formula>
    </cfRule>
  </conditionalFormatting>
  <conditionalFormatting sqref="U264:U299">
    <cfRule type="containsText" dxfId="2306" priority="247" operator="containsText" text="Preencha">
      <formula>NOT(ISERROR(SEARCH("Preencha",U264)))</formula>
    </cfRule>
    <cfRule type="cellIs" dxfId="2305" priority="248" operator="equal">
      <formula>"Selecione uma opção:"</formula>
    </cfRule>
  </conditionalFormatting>
  <conditionalFormatting sqref="T264:T299">
    <cfRule type="containsText" dxfId="2304" priority="245" operator="containsText" text="Preencha">
      <formula>NOT(ISERROR(SEARCH("Preencha",T264)))</formula>
    </cfRule>
    <cfRule type="cellIs" dxfId="2303" priority="246" operator="equal">
      <formula>"Selecione uma opção:"</formula>
    </cfRule>
  </conditionalFormatting>
  <conditionalFormatting sqref="C70 C69:Q69">
    <cfRule type="containsText" dxfId="2302" priority="243" operator="containsText" text="Preencha">
      <formula>NOT(ISERROR(SEARCH("Preencha",C69)))</formula>
    </cfRule>
    <cfRule type="cellIs" dxfId="2301" priority="244" operator="equal">
      <formula>"Selecione uma opção:"</formula>
    </cfRule>
  </conditionalFormatting>
  <conditionalFormatting sqref="C128 C127:Q127">
    <cfRule type="containsText" dxfId="2300" priority="241" operator="containsText" text="Preencha">
      <formula>NOT(ISERROR(SEARCH("Preencha",C127)))</formula>
    </cfRule>
    <cfRule type="cellIs" dxfId="2299" priority="242" operator="equal">
      <formula>"Selecione uma opção:"</formula>
    </cfRule>
  </conditionalFormatting>
  <conditionalFormatting sqref="C131 E131:Q131">
    <cfRule type="containsText" dxfId="2298" priority="223" operator="containsText" text="Preencha">
      <formula>NOT(ISERROR(SEARCH("Preencha",C131)))</formula>
    </cfRule>
    <cfRule type="cellIs" dxfId="2297" priority="224" operator="equal">
      <formula>"Selecione uma opção:"</formula>
    </cfRule>
  </conditionalFormatting>
  <conditionalFormatting sqref="C73 E73:Q73">
    <cfRule type="containsText" dxfId="2296" priority="225" operator="containsText" text="Preencha">
      <formula>NOT(ISERROR(SEARCH("Preencha",C73)))</formula>
    </cfRule>
    <cfRule type="cellIs" dxfId="2295" priority="226" operator="equal">
      <formula>"Selecione uma opção:"</formula>
    </cfRule>
  </conditionalFormatting>
  <conditionalFormatting sqref="B126:U126">
    <cfRule type="containsText" dxfId="2294" priority="179" operator="containsText" text="Preencha">
      <formula>NOT(ISERROR(SEARCH("Preencha",B126)))</formula>
    </cfRule>
    <cfRule type="cellIs" dxfId="2293" priority="180" operator="equal">
      <formula>"Selecione uma opção:"</formula>
    </cfRule>
  </conditionalFormatting>
  <conditionalFormatting sqref="V126">
    <cfRule type="containsText" dxfId="2292" priority="177" operator="containsText" text="Preencha">
      <formula>NOT(ISERROR(SEARCH("Preencha",V126)))</formula>
    </cfRule>
    <cfRule type="cellIs" dxfId="2291" priority="178" operator="equal">
      <formula>"Selecione uma opção:"</formula>
    </cfRule>
  </conditionalFormatting>
  <conditionalFormatting sqref="B185 R185:U185">
    <cfRule type="containsText" dxfId="2290" priority="175" operator="containsText" text="Preencha">
      <formula>NOT(ISERROR(SEARCH("Preencha",B185)))</formula>
    </cfRule>
    <cfRule type="cellIs" dxfId="2289" priority="176" operator="equal">
      <formula>"Selecione uma opção:"</formula>
    </cfRule>
  </conditionalFormatting>
  <conditionalFormatting sqref="V185">
    <cfRule type="containsText" dxfId="2288" priority="173" operator="containsText" text="Preencha">
      <formula>NOT(ISERROR(SEARCH("Preencha",V185)))</formula>
    </cfRule>
    <cfRule type="cellIs" dxfId="2287" priority="174" operator="equal">
      <formula>"Selecione uma opção:"</formula>
    </cfRule>
  </conditionalFormatting>
  <conditionalFormatting sqref="B203 R203:V203">
    <cfRule type="containsText" dxfId="2286" priority="171" operator="containsText" text="Preencha">
      <formula>NOT(ISERROR(SEARCH("Preencha",B203)))</formula>
    </cfRule>
    <cfRule type="cellIs" dxfId="2285" priority="172" operator="equal">
      <formula>"Selecione uma opção:"</formula>
    </cfRule>
  </conditionalFormatting>
  <conditionalFormatting sqref="B231 R231:V231">
    <cfRule type="containsText" dxfId="2284" priority="169" operator="containsText" text="Preencha">
      <formula>NOT(ISERROR(SEARCH("Preencha",B231)))</formula>
    </cfRule>
    <cfRule type="cellIs" dxfId="2283" priority="170" operator="equal">
      <formula>"Selecione uma opção:"</formula>
    </cfRule>
  </conditionalFormatting>
  <conditionalFormatting sqref="B259 R259:V259">
    <cfRule type="containsText" dxfId="2282" priority="167" operator="containsText" text="Preencha">
      <formula>NOT(ISERROR(SEARCH("Preencha",B259)))</formula>
    </cfRule>
    <cfRule type="cellIs" dxfId="2281" priority="168" operator="equal">
      <formula>"Selecione uma opção:"</formula>
    </cfRule>
  </conditionalFormatting>
  <conditionalFormatting sqref="S300:T300">
    <cfRule type="containsText" dxfId="2280" priority="154" operator="containsText" text="Preencha">
      <formula>NOT(ISERROR(SEARCH("Preencha",S300)))</formula>
    </cfRule>
    <cfRule type="cellIs" dxfId="2279" priority="155" operator="equal">
      <formula>"Selecione uma opção:"</formula>
    </cfRule>
  </conditionalFormatting>
  <conditionalFormatting sqref="S256:T256">
    <cfRule type="containsText" dxfId="2278" priority="152" operator="containsText" text="Preencha">
      <formula>NOT(ISERROR(SEARCH("Preencha",S256)))</formula>
    </cfRule>
    <cfRule type="cellIs" dxfId="2277" priority="153" operator="equal">
      <formula>"Selecione uma opção:"</formula>
    </cfRule>
  </conditionalFormatting>
  <conditionalFormatting sqref="S200:T200">
    <cfRule type="containsText" dxfId="2276" priority="150" operator="containsText" text="Preencha">
      <formula>NOT(ISERROR(SEARCH("Preencha",S200)))</formula>
    </cfRule>
    <cfRule type="cellIs" dxfId="2275" priority="151" operator="equal">
      <formula>"Selecione uma opção:"</formula>
    </cfRule>
  </conditionalFormatting>
  <conditionalFormatting sqref="D5">
    <cfRule type="cellIs" dxfId="2274" priority="149" operator="equal">
      <formula>0</formula>
    </cfRule>
  </conditionalFormatting>
  <conditionalFormatting sqref="J15">
    <cfRule type="containsText" dxfId="2273" priority="147" operator="containsText" text="Preencha">
      <formula>NOT(ISERROR(SEARCH("Preencha",J15)))</formula>
    </cfRule>
    <cfRule type="cellIs" dxfId="2272" priority="148" operator="equal">
      <formula>"Selecione uma opção:"</formula>
    </cfRule>
  </conditionalFormatting>
  <conditionalFormatting sqref="J16:J37">
    <cfRule type="containsText" dxfId="2271" priority="145" operator="containsText" text="Preencha">
      <formula>NOT(ISERROR(SEARCH("Preencha",J16)))</formula>
    </cfRule>
    <cfRule type="cellIs" dxfId="2270" priority="146" operator="equal">
      <formula>"Selecione uma opção:"</formula>
    </cfRule>
  </conditionalFormatting>
  <conditionalFormatting sqref="J15:J37">
    <cfRule type="cellIs" dxfId="2269" priority="144" operator="equal">
      <formula>0</formula>
    </cfRule>
  </conditionalFormatting>
  <conditionalFormatting sqref="C74:C122">
    <cfRule type="containsText" dxfId="2268" priority="142" operator="containsText" text="Preencha">
      <formula>NOT(ISERROR(SEARCH("Preencha",C74)))</formula>
    </cfRule>
    <cfRule type="cellIs" dxfId="2267" priority="143" operator="equal">
      <formula>"Selecione uma opção:"</formula>
    </cfRule>
  </conditionalFormatting>
  <conditionalFormatting sqref="C257:Q257 C200:Q201 C182:Q183">
    <cfRule type="containsText" dxfId="2266" priority="140" operator="containsText" text="Preencha">
      <formula>NOT(ISERROR(SEARCH("Preencha",C182)))</formula>
    </cfRule>
    <cfRule type="cellIs" dxfId="2265" priority="141" operator="equal">
      <formula>"Selecione uma opção:"</formula>
    </cfRule>
  </conditionalFormatting>
  <conditionalFormatting sqref="C188:Q188">
    <cfRule type="containsText" dxfId="2264" priority="138" operator="containsText" text="Preencha">
      <formula>NOT(ISERROR(SEARCH("Preencha",C188)))</formula>
    </cfRule>
    <cfRule type="cellIs" dxfId="2263" priority="139" operator="equal">
      <formula>"Selecione uma opção:"</formula>
    </cfRule>
  </conditionalFormatting>
  <conditionalFormatting sqref="C184:Q184">
    <cfRule type="containsText" dxfId="2262" priority="136" operator="containsText" text="Preencha">
      <formula>NOT(ISERROR(SEARCH("Preencha",C184)))</formula>
    </cfRule>
    <cfRule type="cellIs" dxfId="2261" priority="137" operator="equal">
      <formula>"Selecione uma opção:"</formula>
    </cfRule>
  </conditionalFormatting>
  <conditionalFormatting sqref="C202:Q202">
    <cfRule type="containsText" dxfId="2260" priority="130" operator="containsText" text="Preencha">
      <formula>NOT(ISERROR(SEARCH("Preencha",C202)))</formula>
    </cfRule>
    <cfRule type="cellIs" dxfId="2259" priority="131" operator="equal">
      <formula>"Selecione uma opção:"</formula>
    </cfRule>
  </conditionalFormatting>
  <conditionalFormatting sqref="N227:Q227 C228:Q229">
    <cfRule type="containsText" dxfId="2258" priority="134" operator="containsText" text="Preencha">
      <formula>NOT(ISERROR(SEARCH("Preencha",C227)))</formula>
    </cfRule>
    <cfRule type="cellIs" dxfId="2257" priority="135" operator="equal">
      <formula>"Selecione uma opção:"</formula>
    </cfRule>
  </conditionalFormatting>
  <conditionalFormatting sqref="C206:Q206">
    <cfRule type="containsText" dxfId="2256" priority="132" operator="containsText" text="Preencha">
      <formula>NOT(ISERROR(SEARCH("Preencha",C206)))</formula>
    </cfRule>
    <cfRule type="cellIs" dxfId="2255" priority="133" operator="equal">
      <formula>"Selecione uma opção:"</formula>
    </cfRule>
  </conditionalFormatting>
  <conditionalFormatting sqref="G227">
    <cfRule type="containsText" dxfId="2254" priority="128" operator="containsText" text="Preencha">
      <formula>NOT(ISERROR(SEARCH("Preencha",G227)))</formula>
    </cfRule>
    <cfRule type="cellIs" dxfId="2253" priority="129" operator="equal">
      <formula>"Selecione uma opção:"</formula>
    </cfRule>
  </conditionalFormatting>
  <conditionalFormatting sqref="C230:Q230">
    <cfRule type="containsText" dxfId="2252" priority="124" operator="containsText" text="Preencha">
      <formula>NOT(ISERROR(SEARCH("Preencha",C230)))</formula>
    </cfRule>
    <cfRule type="cellIs" dxfId="2251" priority="125" operator="equal">
      <formula>"Selecione uma opção:"</formula>
    </cfRule>
  </conditionalFormatting>
  <conditionalFormatting sqref="C234:Q234">
    <cfRule type="containsText" dxfId="2250" priority="126" operator="containsText" text="Preencha">
      <formula>NOT(ISERROR(SEARCH("Preencha",C234)))</formula>
    </cfRule>
    <cfRule type="cellIs" dxfId="2249" priority="127" operator="equal">
      <formula>"Selecione uma opção:"</formula>
    </cfRule>
  </conditionalFormatting>
  <conditionalFormatting sqref="C258:Q258">
    <cfRule type="containsText" dxfId="2248" priority="118" operator="containsText" text="Preencha">
      <formula>NOT(ISERROR(SEARCH("Preencha",C258)))</formula>
    </cfRule>
    <cfRule type="cellIs" dxfId="2247" priority="119" operator="equal">
      <formula>"Selecione uma opção:"</formula>
    </cfRule>
  </conditionalFormatting>
  <conditionalFormatting sqref="C300:I300">
    <cfRule type="containsText" dxfId="2246" priority="122" operator="containsText" text="Preencha">
      <formula>NOT(ISERROR(SEARCH("Preencha",C300)))</formula>
    </cfRule>
    <cfRule type="cellIs" dxfId="2245" priority="123" operator="equal">
      <formula>"Selecione uma opção:"</formula>
    </cfRule>
  </conditionalFormatting>
  <conditionalFormatting sqref="C262:Q262">
    <cfRule type="containsText" dxfId="2244" priority="120" operator="containsText" text="Preencha">
      <formula>NOT(ISERROR(SEARCH("Preencha",C262)))</formula>
    </cfRule>
    <cfRule type="cellIs" dxfId="2243" priority="121" operator="equal">
      <formula>"Selecione uma opção:"</formula>
    </cfRule>
  </conditionalFormatting>
  <conditionalFormatting sqref="C187 C186:Q186">
    <cfRule type="containsText" dxfId="2242" priority="116" operator="containsText" text="Preencha">
      <formula>NOT(ISERROR(SEARCH("Preencha",C186)))</formula>
    </cfRule>
    <cfRule type="cellIs" dxfId="2241" priority="117" operator="equal">
      <formula>"Selecione uma opção:"</formula>
    </cfRule>
  </conditionalFormatting>
  <conditionalFormatting sqref="C204:Q204">
    <cfRule type="containsText" dxfId="2240" priority="114" operator="containsText" text="Preencha">
      <formula>NOT(ISERROR(SEARCH("Preencha",C204)))</formula>
    </cfRule>
    <cfRule type="cellIs" dxfId="2239" priority="115" operator="equal">
      <formula>"Selecione uma opção:"</formula>
    </cfRule>
  </conditionalFormatting>
  <conditionalFormatting sqref="C233 C232:Q232">
    <cfRule type="containsText" dxfId="2238" priority="112" operator="containsText" text="Preencha">
      <formula>NOT(ISERROR(SEARCH("Preencha",C232)))</formula>
    </cfRule>
    <cfRule type="cellIs" dxfId="2237" priority="113" operator="equal">
      <formula>"Selecione uma opção:"</formula>
    </cfRule>
  </conditionalFormatting>
  <conditionalFormatting sqref="C261 C260:Q260">
    <cfRule type="containsText" dxfId="2236" priority="110" operator="containsText" text="Preencha">
      <formula>NOT(ISERROR(SEARCH("Preencha",C260)))</formula>
    </cfRule>
    <cfRule type="cellIs" dxfId="2235" priority="111" operator="equal">
      <formula>"Selecione uma opção:"</formula>
    </cfRule>
  </conditionalFormatting>
  <conditionalFormatting sqref="I191:I199">
    <cfRule type="containsText" dxfId="2234" priority="104" operator="containsText" text="Preencha">
      <formula>NOT(ISERROR(SEARCH("Preencha",I191)))</formula>
    </cfRule>
    <cfRule type="cellIs" dxfId="2233" priority="105" operator="equal">
      <formula>"Selecione uma opção:"</formula>
    </cfRule>
  </conditionalFormatting>
  <conditionalFormatting sqref="E190 G190:H190 C191:C199 E191:H199 K199:Q199 N190:Q198">
    <cfRule type="containsText" dxfId="2232" priority="108" operator="containsText" text="Preencha">
      <formula>NOT(ISERROR(SEARCH("Preencha",C190)))</formula>
    </cfRule>
    <cfRule type="cellIs" dxfId="2231" priority="109" operator="equal">
      <formula>"Selecione uma opção:"</formula>
    </cfRule>
  </conditionalFormatting>
  <conditionalFormatting sqref="C190 I190">
    <cfRule type="containsText" dxfId="2230" priority="106" operator="containsText" text="Preencha">
      <formula>NOT(ISERROR(SEARCH("Preencha",C190)))</formula>
    </cfRule>
    <cfRule type="cellIs" dxfId="2229" priority="107" operator="equal">
      <formula>"Selecione uma opção:"</formula>
    </cfRule>
  </conditionalFormatting>
  <conditionalFormatting sqref="G216:H226 N216:Q226 C216:C227">
    <cfRule type="containsText" dxfId="2228" priority="94" operator="containsText" text="Preencha">
      <formula>NOT(ISERROR(SEARCH("Preencha",C216)))</formula>
    </cfRule>
    <cfRule type="cellIs" dxfId="2227" priority="95" operator="equal">
      <formula>"Selecione uma opção:"</formula>
    </cfRule>
  </conditionalFormatting>
  <conditionalFormatting sqref="I216:I226">
    <cfRule type="containsText" dxfId="2226" priority="92" operator="containsText" text="Preencha">
      <formula>NOT(ISERROR(SEARCH("Preencha",I216)))</formula>
    </cfRule>
    <cfRule type="cellIs" dxfId="2225" priority="93" operator="equal">
      <formula>"Selecione uma opção:"</formula>
    </cfRule>
  </conditionalFormatting>
  <conditionalFormatting sqref="C256:Q256 N255:Q255">
    <cfRule type="containsText" dxfId="2224" priority="90" operator="containsText" text="Preencha">
      <formula>NOT(ISERROR(SEARCH("Preencha",C255)))</formula>
    </cfRule>
    <cfRule type="cellIs" dxfId="2223" priority="91" operator="equal">
      <formula>"Selecione uma opção:"</formula>
    </cfRule>
  </conditionalFormatting>
  <conditionalFormatting sqref="I209:I215">
    <cfRule type="containsText" dxfId="2222" priority="98" operator="containsText" text="Preencha">
      <formula>NOT(ISERROR(SEARCH("Preencha",I209)))</formula>
    </cfRule>
    <cfRule type="cellIs" dxfId="2221" priority="99" operator="equal">
      <formula>"Selecione uma opção:"</formula>
    </cfRule>
  </conditionalFormatting>
  <conditionalFormatting sqref="E208 G208:H208 C209:C215 E209:H210 N208:Q215 G211:H215 E211:F227">
    <cfRule type="containsText" dxfId="2220" priority="102" operator="containsText" text="Preencha">
      <formula>NOT(ISERROR(SEARCH("Preencha",C208)))</formula>
    </cfRule>
    <cfRule type="cellIs" dxfId="2219" priority="103" operator="equal">
      <formula>"Selecione uma opção:"</formula>
    </cfRule>
  </conditionalFormatting>
  <conditionalFormatting sqref="C208 I208">
    <cfRule type="containsText" dxfId="2218" priority="100" operator="containsText" text="Preencha">
      <formula>NOT(ISERROR(SEARCH("Preencha",C208)))</formula>
    </cfRule>
    <cfRule type="cellIs" dxfId="2217" priority="101" operator="equal">
      <formula>"Selecione uma opção:"</formula>
    </cfRule>
  </conditionalFormatting>
  <conditionalFormatting sqref="C205">
    <cfRule type="containsText" dxfId="2216" priority="96" operator="containsText" text="Preencha">
      <formula>NOT(ISERROR(SEARCH("Preencha",C205)))</formula>
    </cfRule>
    <cfRule type="cellIs" dxfId="2215" priority="97" operator="equal">
      <formula>"Selecione uma opção:"</formula>
    </cfRule>
  </conditionalFormatting>
  <conditionalFormatting sqref="G255">
    <cfRule type="containsText" dxfId="2214" priority="88" operator="containsText" text="Preencha">
      <formula>NOT(ISERROR(SEARCH("Preencha",G255)))</formula>
    </cfRule>
    <cfRule type="cellIs" dxfId="2213" priority="89" operator="equal">
      <formula>"Selecione uma opção:"</formula>
    </cfRule>
  </conditionalFormatting>
  <conditionalFormatting sqref="I237:I243">
    <cfRule type="containsText" dxfId="2212" priority="82" operator="containsText" text="Preencha">
      <formula>NOT(ISERROR(SEARCH("Preencha",I237)))</formula>
    </cfRule>
    <cfRule type="cellIs" dxfId="2211" priority="83" operator="equal">
      <formula>"Selecione uma opção:"</formula>
    </cfRule>
  </conditionalFormatting>
  <conditionalFormatting sqref="E236 G236:H236 C237:C243 E237:H238 N236:Q243 G239:H243 E239:F255">
    <cfRule type="containsText" dxfId="2210" priority="86" operator="containsText" text="Preencha">
      <formula>NOT(ISERROR(SEARCH("Preencha",C236)))</formula>
    </cfRule>
    <cfRule type="cellIs" dxfId="2209" priority="87" operator="equal">
      <formula>"Selecione uma opção:"</formula>
    </cfRule>
  </conditionalFormatting>
  <conditionalFormatting sqref="C236 I236">
    <cfRule type="containsText" dxfId="2208" priority="84" operator="containsText" text="Preencha">
      <formula>NOT(ISERROR(SEARCH("Preencha",C236)))</formula>
    </cfRule>
    <cfRule type="cellIs" dxfId="2207" priority="85" operator="equal">
      <formula>"Selecione uma opção:"</formula>
    </cfRule>
  </conditionalFormatting>
  <conditionalFormatting sqref="I244:I254">
    <cfRule type="containsText" dxfId="2206" priority="78" operator="containsText" text="Preencha">
      <formula>NOT(ISERROR(SEARCH("Preencha",I244)))</formula>
    </cfRule>
    <cfRule type="cellIs" dxfId="2205" priority="79" operator="equal">
      <formula>"Selecione uma opção:"</formula>
    </cfRule>
  </conditionalFormatting>
  <conditionalFormatting sqref="G244:H254 N244:Q254 C244:C255">
    <cfRule type="containsText" dxfId="2204" priority="80" operator="containsText" text="Preencha">
      <formula>NOT(ISERROR(SEARCH("Preencha",C244)))</formula>
    </cfRule>
    <cfRule type="cellIs" dxfId="2203" priority="81" operator="equal">
      <formula>"Selecione uma opção:"</formula>
    </cfRule>
  </conditionalFormatting>
  <conditionalFormatting sqref="I264">
    <cfRule type="containsText" dxfId="2202" priority="68" operator="containsText" text="Preencha">
      <formula>NOT(ISERROR(SEARCH("Preencha",I264)))</formula>
    </cfRule>
    <cfRule type="cellIs" dxfId="2201" priority="69" operator="equal">
      <formula>"Selecione uma opção:"</formula>
    </cfRule>
  </conditionalFormatting>
  <conditionalFormatting sqref="N272:Q282">
    <cfRule type="containsText" dxfId="2200" priority="72" operator="containsText" text="Preencha">
      <formula>NOT(ISERROR(SEARCH("Preencha",N272)))</formula>
    </cfRule>
    <cfRule type="cellIs" dxfId="2199" priority="73" operator="equal">
      <formula>"Selecione uma opção:"</formula>
    </cfRule>
  </conditionalFormatting>
  <conditionalFormatting sqref="N264:Q271 C265:C299">
    <cfRule type="containsText" dxfId="2198" priority="76" operator="containsText" text="Preencha">
      <formula>NOT(ISERROR(SEARCH("Preencha",C264)))</formula>
    </cfRule>
    <cfRule type="cellIs" dxfId="2197" priority="77" operator="equal">
      <formula>"Selecione uma opção:"</formula>
    </cfRule>
  </conditionalFormatting>
  <conditionalFormatting sqref="C264">
    <cfRule type="containsText" dxfId="2196" priority="74" operator="containsText" text="Preencha">
      <formula>NOT(ISERROR(SEARCH("Preencha",C264)))</formula>
    </cfRule>
    <cfRule type="cellIs" dxfId="2195" priority="75" operator="equal">
      <formula>"Selecione uma opção:"</formula>
    </cfRule>
  </conditionalFormatting>
  <conditionalFormatting sqref="N283:Q299">
    <cfRule type="containsText" dxfId="2194" priority="70" operator="containsText" text="Preencha">
      <formula>NOT(ISERROR(SEARCH("Preencha",N283)))</formula>
    </cfRule>
    <cfRule type="cellIs" dxfId="2193" priority="71" operator="equal">
      <formula>"Selecione uma opção:"</formula>
    </cfRule>
  </conditionalFormatting>
  <conditionalFormatting sqref="I265:I299">
    <cfRule type="containsText" dxfId="2192" priority="66" operator="containsText" text="Preencha">
      <formula>NOT(ISERROR(SEARCH("Preencha",I265)))</formula>
    </cfRule>
    <cfRule type="cellIs" dxfId="2191" priority="67" operator="equal">
      <formula>"Selecione uma opção:"</formula>
    </cfRule>
  </conditionalFormatting>
  <conditionalFormatting sqref="J300:Q300">
    <cfRule type="containsText" dxfId="2190" priority="64" operator="containsText" text="Preencha">
      <formula>NOT(ISERROR(SEARCH("Preencha",J300)))</formula>
    </cfRule>
    <cfRule type="cellIs" dxfId="2189" priority="65" operator="equal">
      <formula>"Selecione uma opção:"</formula>
    </cfRule>
  </conditionalFormatting>
  <conditionalFormatting sqref="C185:Q185">
    <cfRule type="containsText" dxfId="2188" priority="62" operator="containsText" text="Preencha">
      <formula>NOT(ISERROR(SEARCH("Preencha",C185)))</formula>
    </cfRule>
    <cfRule type="cellIs" dxfId="2187" priority="63" operator="equal">
      <formula>"Selecione uma opção:"</formula>
    </cfRule>
  </conditionalFormatting>
  <conditionalFormatting sqref="C203:Q203">
    <cfRule type="containsText" dxfId="2186" priority="60" operator="containsText" text="Preencha">
      <formula>NOT(ISERROR(SEARCH("Preencha",C203)))</formula>
    </cfRule>
    <cfRule type="cellIs" dxfId="2185" priority="61" operator="equal">
      <formula>"Selecione uma opção:"</formula>
    </cfRule>
  </conditionalFormatting>
  <conditionalFormatting sqref="C231:Q231">
    <cfRule type="containsText" dxfId="2184" priority="58" operator="containsText" text="Preencha">
      <formula>NOT(ISERROR(SEARCH("Preencha",C231)))</formula>
    </cfRule>
    <cfRule type="cellIs" dxfId="2183" priority="59" operator="equal">
      <formula>"Selecione uma opção:"</formula>
    </cfRule>
  </conditionalFormatting>
  <conditionalFormatting sqref="C259:Q259">
    <cfRule type="containsText" dxfId="2182" priority="56" operator="containsText" text="Preencha">
      <formula>NOT(ISERROR(SEARCH("Preencha",C259)))</formula>
    </cfRule>
    <cfRule type="cellIs" dxfId="2181" priority="57" operator="equal">
      <formula>"Selecione uma opção:"</formula>
    </cfRule>
  </conditionalFormatting>
  <conditionalFormatting sqref="C132:C181 E132:H181 K132:P181">
    <cfRule type="containsText" dxfId="2180" priority="54" operator="containsText" text="Preencha">
      <formula>NOT(ISERROR(SEARCH("Preencha",C132)))</formula>
    </cfRule>
    <cfRule type="cellIs" dxfId="2179" priority="55" operator="equal">
      <formula>"Selecione uma opção:"</formula>
    </cfRule>
  </conditionalFormatting>
  <conditionalFormatting sqref="I181">
    <cfRule type="containsText" dxfId="2178" priority="52" operator="containsText" text="Preencha">
      <formula>NOT(ISERROR(SEARCH("Preencha",I181)))</formula>
    </cfRule>
    <cfRule type="cellIs" dxfId="2177" priority="53" operator="equal">
      <formula>"Selecione uma opção:"</formula>
    </cfRule>
  </conditionalFormatting>
  <conditionalFormatting sqref="I132:I180">
    <cfRule type="containsText" dxfId="2176" priority="50" operator="containsText" text="Preencha">
      <formula>NOT(ISERROR(SEARCH("Preencha",I132)))</formula>
    </cfRule>
    <cfRule type="cellIs" dxfId="2175" priority="51" operator="equal">
      <formula>"Selecione uma opção:"</formula>
    </cfRule>
  </conditionalFormatting>
  <conditionalFormatting sqref="Q132:Q181">
    <cfRule type="containsText" dxfId="2174" priority="38" operator="containsText" text="Preencha">
      <formula>NOT(ISERROR(SEARCH("Preencha",Q132)))</formula>
    </cfRule>
    <cfRule type="cellIs" dxfId="2173" priority="39" operator="equal">
      <formula>"Selecione uma opção:"</formula>
    </cfRule>
  </conditionalFormatting>
  <conditionalFormatting sqref="C65:Q65">
    <cfRule type="containsText" dxfId="2172" priority="36" operator="containsText" text="Preencha">
      <formula>NOT(ISERROR(SEARCH("Preencha",C65)))</formula>
    </cfRule>
    <cfRule type="cellIs" dxfId="2171" priority="37" operator="equal">
      <formula>"Selecione uma opção:"</formula>
    </cfRule>
  </conditionalFormatting>
  <conditionalFormatting sqref="E39">
    <cfRule type="containsText" dxfId="2170" priority="34" operator="containsText" text="Preencha">
      <formula>NOT(ISERROR(SEARCH("Preencha",E39)))</formula>
    </cfRule>
    <cfRule type="cellIs" dxfId="2169" priority="35" operator="equal">
      <formula>"Selecione uma opção:"</formula>
    </cfRule>
  </conditionalFormatting>
  <conditionalFormatting sqref="C40:E64">
    <cfRule type="containsText" dxfId="2168" priority="32" operator="containsText" text="Preencha">
      <formula>NOT(ISERROR(SEARCH("Preencha",C40)))</formula>
    </cfRule>
    <cfRule type="cellIs" dxfId="2167" priority="33" operator="equal">
      <formula>"Selecione uma opção:"</formula>
    </cfRule>
  </conditionalFormatting>
  <conditionalFormatting sqref="C40:C64 I40:I64">
    <cfRule type="containsText" dxfId="2166" priority="30" operator="containsText" text="Preencha">
      <formula>NOT(ISERROR(SEARCH("Preencha",C40)))</formula>
    </cfRule>
    <cfRule type="cellIs" dxfId="2165" priority="31" operator="equal">
      <formula>"Selecione uma opção:"</formula>
    </cfRule>
  </conditionalFormatting>
  <conditionalFormatting sqref="F40:F64">
    <cfRule type="containsText" dxfId="2164" priority="28" operator="containsText" text="Preencha">
      <formula>NOT(ISERROR(SEARCH("Preencha",F40)))</formula>
    </cfRule>
    <cfRule type="cellIs" dxfId="2163" priority="29" operator="equal">
      <formula>"Selecione uma opção:"</formula>
    </cfRule>
  </conditionalFormatting>
  <conditionalFormatting sqref="J40:J64">
    <cfRule type="containsText" dxfId="2162" priority="26" operator="containsText" text="Preencha">
      <formula>NOT(ISERROR(SEARCH("Preencha",J40)))</formula>
    </cfRule>
    <cfRule type="cellIs" dxfId="2161" priority="27" operator="equal">
      <formula>"Selecione uma opção:"</formula>
    </cfRule>
  </conditionalFormatting>
  <conditionalFormatting sqref="J40:J64">
    <cfRule type="cellIs" dxfId="2160" priority="25" operator="equal">
      <formula>0</formula>
    </cfRule>
  </conditionalFormatting>
  <conditionalFormatting sqref="J38:Q38">
    <cfRule type="containsText" dxfId="2159" priority="23" operator="containsText" text="Preencha">
      <formula>NOT(ISERROR(SEARCH("Preencha",J38)))</formula>
    </cfRule>
    <cfRule type="cellIs" dxfId="2158" priority="24" operator="equal">
      <formula>"Selecione uma opção:"</formula>
    </cfRule>
  </conditionalFormatting>
  <conditionalFormatting sqref="C38:E38">
    <cfRule type="containsText" dxfId="2157" priority="21" operator="containsText" text="Preencha">
      <formula>NOT(ISERROR(SEARCH("Preencha",C38)))</formula>
    </cfRule>
    <cfRule type="cellIs" dxfId="2156" priority="22" operator="equal">
      <formula>"Selecione uma opção:"</formula>
    </cfRule>
  </conditionalFormatting>
  <conditionalFormatting sqref="C38">
    <cfRule type="containsText" dxfId="2155" priority="19" operator="containsText" text="Preencha">
      <formula>NOT(ISERROR(SEARCH("Preencha",C38)))</formula>
    </cfRule>
    <cfRule type="cellIs" dxfId="2154" priority="20" operator="equal">
      <formula>"Selecione uma opção:"</formula>
    </cfRule>
  </conditionalFormatting>
  <conditionalFormatting sqref="C15:E37">
    <cfRule type="containsText" dxfId="2153" priority="17" operator="containsText" text="Preencha">
      <formula>NOT(ISERROR(SEARCH("Preencha",C15)))</formula>
    </cfRule>
    <cfRule type="cellIs" dxfId="2152" priority="18" operator="equal">
      <formula>"Selecione uma opção:"</formula>
    </cfRule>
  </conditionalFormatting>
  <conditionalFormatting sqref="C15">
    <cfRule type="containsText" dxfId="2151" priority="15" operator="containsText" text="Preencha">
      <formula>NOT(ISERROR(SEARCH("Preencha",C15)))</formula>
    </cfRule>
    <cfRule type="cellIs" dxfId="2150" priority="16" operator="equal">
      <formula>"Selecione uma opção:"</formula>
    </cfRule>
  </conditionalFormatting>
  <conditionalFormatting sqref="C16:C37">
    <cfRule type="containsText" dxfId="2149" priority="13" operator="containsText" text="Preencha">
      <formula>NOT(ISERROR(SEARCH("Preencha",C16)))</formula>
    </cfRule>
    <cfRule type="cellIs" dxfId="2148" priority="14" operator="equal">
      <formula>"Selecione uma opção:"</formula>
    </cfRule>
  </conditionalFormatting>
  <conditionalFormatting sqref="F38">
    <cfRule type="containsText" dxfId="2147" priority="11" operator="containsText" text="Preencha">
      <formula>NOT(ISERROR(SEARCH("Preencha",F38)))</formula>
    </cfRule>
    <cfRule type="cellIs" dxfId="2146" priority="12" operator="equal">
      <formula>"Selecione uma opção:"</formula>
    </cfRule>
  </conditionalFormatting>
  <conditionalFormatting sqref="F15">
    <cfRule type="containsText" dxfId="2145" priority="9" operator="containsText" text="Preencha">
      <formula>NOT(ISERROR(SEARCH("Preencha",F15)))</formula>
    </cfRule>
    <cfRule type="cellIs" dxfId="2144" priority="10" operator="equal">
      <formula>"Selecione uma opção:"</formula>
    </cfRule>
  </conditionalFormatting>
  <conditionalFormatting sqref="F16:F37">
    <cfRule type="containsText" dxfId="2143" priority="7" operator="containsText" text="Preencha">
      <formula>NOT(ISERROR(SEARCH("Preencha",F16)))</formula>
    </cfRule>
    <cfRule type="cellIs" dxfId="2142" priority="8" operator="equal">
      <formula>"Selecione uma opção:"</formula>
    </cfRule>
  </conditionalFormatting>
  <conditionalFormatting sqref="I38">
    <cfRule type="containsText" dxfId="2141" priority="5" operator="containsText" text="Preencha">
      <formula>NOT(ISERROR(SEARCH("Preencha",I38)))</formula>
    </cfRule>
    <cfRule type="cellIs" dxfId="2140" priority="6" operator="equal">
      <formula>"Selecione uma opção:"</formula>
    </cfRule>
  </conditionalFormatting>
  <conditionalFormatting sqref="I15">
    <cfRule type="containsText" dxfId="2139" priority="3" operator="containsText" text="Preencha">
      <formula>NOT(ISERROR(SEARCH("Preencha",I15)))</formula>
    </cfRule>
    <cfRule type="cellIs" dxfId="2138" priority="4" operator="equal">
      <formula>"Selecione uma opção:"</formula>
    </cfRule>
  </conditionalFormatting>
  <conditionalFormatting sqref="I16:I37">
    <cfRule type="containsText" dxfId="2137" priority="1" operator="containsText" text="Preencha">
      <formula>NOT(ISERROR(SEARCH("Preencha",I16)))</formula>
    </cfRule>
    <cfRule type="cellIs" dxfId="2136" priority="2" operator="equal">
      <formula>"Selecione uma opção:"</formula>
    </cfRule>
  </conditionalFormatting>
  <dataValidations count="3">
    <dataValidation type="textLength" allowBlank="1" showInputMessage="1" showErrorMessage="1" sqref="C12:Q12 C70:Q70 C128:Q128 C187:Q187 C205:Q205 C233:Q233 C261:Q261" xr:uid="{61AFF037-059D-499F-A08F-F1FA511DDFCF}">
      <formula1>0</formula1>
      <formula2>1000</formula2>
    </dataValidation>
    <dataValidation type="list" allowBlank="1" showInputMessage="1" showErrorMessage="1" sqref="F16:F38" xr:uid="{41373046-4E67-4358-8815-22EF1E680B12}">
      <formula1>OFFSET($C$10,0,0,COUNTA($C$10:$C$104),1)</formula1>
    </dataValidation>
    <dataValidation type="list" allowBlank="1" showInputMessage="1" showErrorMessage="1" sqref="H40:H64" xr:uid="{A9629095-AB76-45A0-B2F0-AD10D98936E2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71C4BA0-7B4D-41B1-8168-06F56906982C}">
          <x14:formula1>
            <xm:f>OFFSET(Operação!$D$20,0,0,COUNTA(Operação!$D$20:$D$35),1)</xm:f>
          </x14:formula1>
          <xm:sqref>C264:D299 C74:D122 C132:D181 C190:D199 C208:D227 C236:D255 C15:E38 C40:E64</xm:sqref>
        </x14:dataValidation>
        <x14:dataValidation type="list" allowBlank="1" showInputMessage="1" showErrorMessage="1" xr:uid="{33C78B10-8E3F-4292-8C66-6CAB927ADF46}">
          <x14:formula1>
            <xm:f>OFFSET('Calculo Taxa RH'!$C$10,0,0,COUNTA('Calculo Taxa RH'!$C$10:$C$104),1)</xm:f>
          </x14:formula1>
          <xm:sqref>I264:I299 F15:G38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59999389629810485"/>
  </sheetPr>
  <dimension ref="B1:V606"/>
  <sheetViews>
    <sheetView showGridLines="0" topLeftCell="A13" zoomScale="85" zoomScaleNormal="85" workbookViewId="0">
      <selection activeCell="Q38" sqref="Q15:Q38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264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254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254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254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254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254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254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254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254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254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254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254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254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254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254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254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254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254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254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254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254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254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254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255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89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 t="shared" ref="Q41:Q64" si="1"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9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265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74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74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74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74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74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74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74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74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74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74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74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74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74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74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74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74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74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74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74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74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74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74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74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74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74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74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74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74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74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74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74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74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74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74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74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74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74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74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74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74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74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74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74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74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74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74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74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74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266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255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265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74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74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74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74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74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74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74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74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74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74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74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74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74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74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74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74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74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74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74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74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74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74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74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74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74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74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74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74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74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74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74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74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74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74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74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74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74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74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74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74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74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74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74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74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74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74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74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74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74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266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118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V9:V66 E14 R73 R131:R181 B209:B227 V262:V263 B257 V131:V183 B190:B201 U200:V200 B131:B183 B66:U66 R182:U183 R190:R200 R257:V257 R201:V201 K74:R122 B38:E38 B39:B65 R65:U65 B14:B37">
    <cfRule type="containsText" dxfId="2135" priority="358" operator="containsText" text="Preencha">
      <formula>NOT(ISERROR(SEARCH("Preencha",B1)))</formula>
    </cfRule>
    <cfRule type="cellIs" dxfId="2134" priority="359" operator="equal">
      <formula>"Selecione uma opção:"</formula>
    </cfRule>
  </conditionalFormatting>
  <conditionalFormatting sqref="C9:Q9">
    <cfRule type="containsText" dxfId="2133" priority="356" operator="containsText" text="Preencha">
      <formula>NOT(ISERROR(SEARCH("Preencha",C9)))</formula>
    </cfRule>
    <cfRule type="cellIs" dxfId="2132" priority="357" operator="equal">
      <formula>"Selecione uma opção:"</formula>
    </cfRule>
  </conditionalFormatting>
  <conditionalFormatting sqref="B3 R3:U3 B4:U8">
    <cfRule type="containsText" dxfId="2131" priority="354" operator="containsText" text="Preencha">
      <formula>NOT(ISERROR(SEARCH("Preencha",B3)))</formula>
    </cfRule>
    <cfRule type="cellIs" dxfId="2130" priority="355" operator="equal">
      <formula>"Selecione uma opção:"</formula>
    </cfRule>
  </conditionalFormatting>
  <conditionalFormatting sqref="C3:Q3">
    <cfRule type="containsText" dxfId="2129" priority="352" operator="containsText" text="Preencha">
      <formula>NOT(ISERROR(SEARCH("Preencha",C3)))</formula>
    </cfRule>
    <cfRule type="cellIs" dxfId="2128" priority="353" operator="equal">
      <formula>"Selecione uma opção:"</formula>
    </cfRule>
  </conditionalFormatting>
  <conditionalFormatting sqref="C38 I38">
    <cfRule type="containsText" dxfId="2127" priority="344" operator="containsText" text="Preencha">
      <formula>NOT(ISERROR(SEARCH("Preencha",C38)))</formula>
    </cfRule>
    <cfRule type="cellIs" dxfId="2126" priority="345" operator="equal">
      <formula>"Selecione uma opção:"</formula>
    </cfRule>
  </conditionalFormatting>
  <conditionalFormatting sqref="B130 B125 B129:R129 R130 R125:U125 R127:U128 B127:B128">
    <cfRule type="containsText" dxfId="2125" priority="348" operator="containsText" text="Preencha">
      <formula>NOT(ISERROR(SEARCH("Preencha",B125)))</formula>
    </cfRule>
    <cfRule type="cellIs" dxfId="2124" priority="349" operator="equal">
      <formula>"Selecione uma opção:"</formula>
    </cfRule>
  </conditionalFormatting>
  <conditionalFormatting sqref="I122 B123:U124">
    <cfRule type="containsText" dxfId="2123" priority="342" operator="containsText" text="Preencha">
      <formula>NOT(ISERROR(SEARCH("Preencha",B122)))</formula>
    </cfRule>
    <cfRule type="cellIs" dxfId="2122" priority="343" operator="equal">
      <formula>"Selecione uma opção:"</formula>
    </cfRule>
  </conditionalFormatting>
  <conditionalFormatting sqref="C125:Q125">
    <cfRule type="containsText" dxfId="2121" priority="346" operator="containsText" text="Preencha">
      <formula>NOT(ISERROR(SEARCH("Preencha",C125)))</formula>
    </cfRule>
    <cfRule type="cellIs" dxfId="2120" priority="347" operator="equal">
      <formula>"Selecione uma opção:"</formula>
    </cfRule>
  </conditionalFormatting>
  <conditionalFormatting sqref="C67:Q67">
    <cfRule type="containsText" dxfId="2119" priority="338" operator="containsText" text="Preencha">
      <formula>NOT(ISERROR(SEARCH("Preencha",C67)))</formula>
    </cfRule>
    <cfRule type="cellIs" dxfId="2118" priority="339" operator="equal">
      <formula>"Selecione uma opção:"</formula>
    </cfRule>
  </conditionalFormatting>
  <conditionalFormatting sqref="B67 B71:R71 B70 R72 B72 R67:U67 B68:U68 R70:U70">
    <cfRule type="containsText" dxfId="2117" priority="340" operator="containsText" text="Preencha">
      <formula>NOT(ISERROR(SEARCH("Preencha",B67)))</formula>
    </cfRule>
    <cfRule type="cellIs" dxfId="2116" priority="341" operator="equal">
      <formula>"Selecione uma opção:"</formula>
    </cfRule>
  </conditionalFormatting>
  <conditionalFormatting sqref="B184 R184:U184 R186:U187 B186:B189 R188:R189">
    <cfRule type="containsText" dxfId="2115" priority="336" operator="containsText" text="Preencha">
      <formula>NOT(ISERROR(SEARCH("Preencha",B184)))</formula>
    </cfRule>
    <cfRule type="cellIs" dxfId="2114" priority="337" operator="equal">
      <formula>"Selecione uma opção:"</formula>
    </cfRule>
  </conditionalFormatting>
  <conditionalFormatting sqref="B208">
    <cfRule type="containsText" dxfId="2113" priority="332" operator="containsText" text="Preencha">
      <formula>NOT(ISERROR(SEARCH("Preencha",B208)))</formula>
    </cfRule>
    <cfRule type="cellIs" dxfId="2112" priority="333" operator="equal">
      <formula>"Selecione uma opção:"</formula>
    </cfRule>
  </conditionalFormatting>
  <conditionalFormatting sqref="R208:R227 B228:B229 R228:U229">
    <cfRule type="containsText" dxfId="2111" priority="330" operator="containsText" text="Preencha">
      <formula>NOT(ISERROR(SEARCH("Preencha",B208)))</formula>
    </cfRule>
    <cfRule type="cellIs" dxfId="2110" priority="331" operator="equal">
      <formula>"Selecione uma opção:"</formula>
    </cfRule>
  </conditionalFormatting>
  <conditionalFormatting sqref="B202 B204:B207 R202:V202 R204:V205 R206:R207">
    <cfRule type="containsText" dxfId="2109" priority="328" operator="containsText" text="Preencha">
      <formula>NOT(ISERROR(SEARCH("Preencha",B202)))</formula>
    </cfRule>
    <cfRule type="cellIs" dxfId="2108" priority="329" operator="equal">
      <formula>"Selecione uma opção:"</formula>
    </cfRule>
  </conditionalFormatting>
  <conditionalFormatting sqref="B237:B255">
    <cfRule type="containsText" dxfId="2107" priority="322" operator="containsText" text="Preencha">
      <formula>NOT(ISERROR(SEARCH("Preencha",B237)))</formula>
    </cfRule>
    <cfRule type="cellIs" dxfId="2106" priority="323" operator="equal">
      <formula>"Selecione uma opção:"</formula>
    </cfRule>
  </conditionalFormatting>
  <conditionalFormatting sqref="B236">
    <cfRule type="containsText" dxfId="2105" priority="320" operator="containsText" text="Preencha">
      <formula>NOT(ISERROR(SEARCH("Preencha",B236)))</formula>
    </cfRule>
    <cfRule type="cellIs" dxfId="2104" priority="321" operator="equal">
      <formula>"Selecione uma opção:"</formula>
    </cfRule>
  </conditionalFormatting>
  <conditionalFormatting sqref="B256 R236:R256 U256:V256">
    <cfRule type="containsText" dxfId="2103" priority="318" operator="containsText" text="Preencha">
      <formula>NOT(ISERROR(SEARCH("Preencha",B236)))</formula>
    </cfRule>
    <cfRule type="cellIs" dxfId="2102" priority="319" operator="equal">
      <formula>"Selecione uma opção:"</formula>
    </cfRule>
  </conditionalFormatting>
  <conditionalFormatting sqref="B230 R230:U230 R232:U233 B232:B235 R234:R235">
    <cfRule type="containsText" dxfId="2101" priority="316" operator="containsText" text="Preencha">
      <formula>NOT(ISERROR(SEARCH("Preencha",B230)))</formula>
    </cfRule>
    <cfRule type="cellIs" dxfId="2100" priority="317" operator="equal">
      <formula>"Selecione uma opção:"</formula>
    </cfRule>
  </conditionalFormatting>
  <conditionalFormatting sqref="V230 V232:V235">
    <cfRule type="containsText" dxfId="2099" priority="280" operator="containsText" text="Preencha">
      <formula>NOT(ISERROR(SEARCH("Preencha",V230)))</formula>
    </cfRule>
    <cfRule type="cellIs" dxfId="2098" priority="281" operator="equal">
      <formula>"Selecione uma opção:"</formula>
    </cfRule>
  </conditionalFormatting>
  <conditionalFormatting sqref="B69 R69:U69">
    <cfRule type="containsText" dxfId="2097" priority="302" operator="containsText" text="Preencha">
      <formula>NOT(ISERROR(SEARCH("Preencha",B69)))</formula>
    </cfRule>
    <cfRule type="cellIs" dxfId="2096" priority="303" operator="equal">
      <formula>"Selecione uma opção:"</formula>
    </cfRule>
  </conditionalFormatting>
  <conditionalFormatting sqref="I74:I121">
    <cfRule type="containsText" dxfId="2095" priority="300" operator="containsText" text="Preencha">
      <formula>NOT(ISERROR(SEARCH("Preencha",I74)))</formula>
    </cfRule>
    <cfRule type="cellIs" dxfId="2094" priority="301" operator="equal">
      <formula>"Selecione uma opção:"</formula>
    </cfRule>
  </conditionalFormatting>
  <conditionalFormatting sqref="B265:B299">
    <cfRule type="containsText" dxfId="2093" priority="312" operator="containsText" text="Preencha">
      <formula>NOT(ISERROR(SEARCH("Preencha",B265)))</formula>
    </cfRule>
    <cfRule type="cellIs" dxfId="2092" priority="313" operator="equal">
      <formula>"Selecione uma opção:"</formula>
    </cfRule>
  </conditionalFormatting>
  <conditionalFormatting sqref="B264">
    <cfRule type="containsText" dxfId="2091" priority="310" operator="containsText" text="Preencha">
      <formula>NOT(ISERROR(SEARCH("Preencha",B264)))</formula>
    </cfRule>
    <cfRule type="cellIs" dxfId="2090" priority="311" operator="equal">
      <formula>"Selecione uma opção:"</formula>
    </cfRule>
  </conditionalFormatting>
  <conditionalFormatting sqref="B300 R264:R300 U300:V300">
    <cfRule type="containsText" dxfId="2089" priority="308" operator="containsText" text="Preencha">
      <formula>NOT(ISERROR(SEARCH("Preencha",B264)))</formula>
    </cfRule>
    <cfRule type="cellIs" dxfId="2088" priority="309" operator="equal">
      <formula>"Selecione uma opção:"</formula>
    </cfRule>
  </conditionalFormatting>
  <conditionalFormatting sqref="B258 R258:V258 R260:V261 B260:B263 R262:R263">
    <cfRule type="containsText" dxfId="2087" priority="306" operator="containsText" text="Preencha">
      <formula>NOT(ISERROR(SEARCH("Preencha",B258)))</formula>
    </cfRule>
    <cfRule type="cellIs" dxfId="2086" priority="307" operator="equal">
      <formula>"Selecione uma opção:"</formula>
    </cfRule>
  </conditionalFormatting>
  <conditionalFormatting sqref="V208:V229">
    <cfRule type="containsText" dxfId="2085" priority="286" operator="containsText" text="Preencha">
      <formula>NOT(ISERROR(SEARCH("Preencha",V208)))</formula>
    </cfRule>
    <cfRule type="cellIs" dxfId="2084" priority="287" operator="equal">
      <formula>"Selecione uma opção:"</formula>
    </cfRule>
  </conditionalFormatting>
  <conditionalFormatting sqref="V236:V255">
    <cfRule type="containsText" dxfId="2083" priority="282" operator="containsText" text="Preencha">
      <formula>NOT(ISERROR(SEARCH("Preencha",V236)))</formula>
    </cfRule>
    <cfRule type="cellIs" dxfId="2082" priority="283" operator="equal">
      <formula>"Selecione uma opção:"</formula>
    </cfRule>
  </conditionalFormatting>
  <conditionalFormatting sqref="V1:V2 V190:V199 V383:V606 V73:V122">
    <cfRule type="containsText" dxfId="2081" priority="298" operator="containsText" text="Preencha">
      <formula>NOT(ISERROR(SEARCH("Preencha",V1)))</formula>
    </cfRule>
    <cfRule type="cellIs" dxfId="2080" priority="299" operator="equal">
      <formula>"Selecione uma opção:"</formula>
    </cfRule>
  </conditionalFormatting>
  <conditionalFormatting sqref="V3:V8">
    <cfRule type="containsText" dxfId="2079" priority="296" operator="containsText" text="Preencha">
      <formula>NOT(ISERROR(SEARCH("Preencha",V3)))</formula>
    </cfRule>
    <cfRule type="cellIs" dxfId="2078" priority="297" operator="equal">
      <formula>"Selecione uma opção:"</formula>
    </cfRule>
  </conditionalFormatting>
  <conditionalFormatting sqref="V125 V127:V130">
    <cfRule type="containsText" dxfId="2077" priority="294" operator="containsText" text="Preencha">
      <formula>NOT(ISERROR(SEARCH("Preencha",V125)))</formula>
    </cfRule>
    <cfRule type="cellIs" dxfId="2076" priority="295" operator="equal">
      <formula>"Selecione uma opção:"</formula>
    </cfRule>
  </conditionalFormatting>
  <conditionalFormatting sqref="V123:V124">
    <cfRule type="containsText" dxfId="2075" priority="292" operator="containsText" text="Preencha">
      <formula>NOT(ISERROR(SEARCH("Preencha",V123)))</formula>
    </cfRule>
    <cfRule type="cellIs" dxfId="2074" priority="293" operator="equal">
      <formula>"Selecione uma opção:"</formula>
    </cfRule>
  </conditionalFormatting>
  <conditionalFormatting sqref="V67:V68 V70:V72">
    <cfRule type="containsText" dxfId="2073" priority="290" operator="containsText" text="Preencha">
      <formula>NOT(ISERROR(SEARCH("Preencha",V67)))</formula>
    </cfRule>
    <cfRule type="cellIs" dxfId="2072" priority="291" operator="equal">
      <formula>"Selecione uma opção:"</formula>
    </cfRule>
  </conditionalFormatting>
  <conditionalFormatting sqref="V184 V186:V189">
    <cfRule type="containsText" dxfId="2071" priority="288" operator="containsText" text="Preencha">
      <formula>NOT(ISERROR(SEARCH("Preencha",V184)))</formula>
    </cfRule>
    <cfRule type="cellIs" dxfId="2070" priority="289" operator="equal">
      <formula>"Selecione uma opção:"</formula>
    </cfRule>
  </conditionalFormatting>
  <conditionalFormatting sqref="V206:V207">
    <cfRule type="containsText" dxfId="2069" priority="284" operator="containsText" text="Preencha">
      <formula>NOT(ISERROR(SEARCH("Preencha",V206)))</formula>
    </cfRule>
    <cfRule type="cellIs" dxfId="2068" priority="285" operator="equal">
      <formula>"Selecione uma opção:"</formula>
    </cfRule>
  </conditionalFormatting>
  <conditionalFormatting sqref="V264:V299">
    <cfRule type="containsText" dxfId="2067" priority="278" operator="containsText" text="Preencha">
      <formula>NOT(ISERROR(SEARCH("Preencha",V264)))</formula>
    </cfRule>
    <cfRule type="cellIs" dxfId="2066" priority="279" operator="equal">
      <formula>"Selecione uma opção:"</formula>
    </cfRule>
  </conditionalFormatting>
  <conditionalFormatting sqref="V69">
    <cfRule type="containsText" dxfId="2065" priority="276" operator="containsText" text="Preencha">
      <formula>NOT(ISERROR(SEARCH("Preencha",V69)))</formula>
    </cfRule>
    <cfRule type="cellIs" dxfId="2064" priority="277" operator="equal">
      <formula>"Selecione uma opção:"</formula>
    </cfRule>
  </conditionalFormatting>
  <conditionalFormatting sqref="S73:S122">
    <cfRule type="containsText" dxfId="2063" priority="274" operator="containsText" text="Preencha">
      <formula>NOT(ISERROR(SEARCH("Preencha",S73)))</formula>
    </cfRule>
    <cfRule type="cellIs" dxfId="2062" priority="275" operator="equal">
      <formula>"Selecione uma opção:"</formula>
    </cfRule>
  </conditionalFormatting>
  <conditionalFormatting sqref="U73:U122">
    <cfRule type="containsText" dxfId="2061" priority="272" operator="containsText" text="Preencha">
      <formula>NOT(ISERROR(SEARCH("Preencha",U73)))</formula>
    </cfRule>
    <cfRule type="cellIs" dxfId="2060" priority="273" operator="equal">
      <formula>"Selecione uma opção:"</formula>
    </cfRule>
  </conditionalFormatting>
  <conditionalFormatting sqref="T73:T122">
    <cfRule type="containsText" dxfId="2059" priority="270" operator="containsText" text="Preencha">
      <formula>NOT(ISERROR(SEARCH("Preencha",T73)))</formula>
    </cfRule>
    <cfRule type="cellIs" dxfId="2058" priority="271" operator="equal">
      <formula>"Selecione uma opção:"</formula>
    </cfRule>
  </conditionalFormatting>
  <conditionalFormatting sqref="S15:S64">
    <cfRule type="containsText" dxfId="2057" priority="268" operator="containsText" text="Preencha">
      <formula>NOT(ISERROR(SEARCH("Preencha",S15)))</formula>
    </cfRule>
    <cfRule type="cellIs" dxfId="2056" priority="269" operator="equal">
      <formula>"Selecione uma opção:"</formula>
    </cfRule>
  </conditionalFormatting>
  <conditionalFormatting sqref="U15:U64">
    <cfRule type="containsText" dxfId="2055" priority="266" operator="containsText" text="Preencha">
      <formula>NOT(ISERROR(SEARCH("Preencha",U15)))</formula>
    </cfRule>
    <cfRule type="cellIs" dxfId="2054" priority="267" operator="equal">
      <formula>"Selecione uma opção:"</formula>
    </cfRule>
  </conditionalFormatting>
  <conditionalFormatting sqref="T15:T64">
    <cfRule type="containsText" dxfId="2053" priority="264" operator="containsText" text="Preencha">
      <formula>NOT(ISERROR(SEARCH("Preencha",T15)))</formula>
    </cfRule>
    <cfRule type="cellIs" dxfId="2052" priority="265" operator="equal">
      <formula>"Selecione uma opção:"</formula>
    </cfRule>
  </conditionalFormatting>
  <conditionalFormatting sqref="S190:S199">
    <cfRule type="containsText" dxfId="2051" priority="262" operator="containsText" text="Preencha">
      <formula>NOT(ISERROR(SEARCH("Preencha",S190)))</formula>
    </cfRule>
    <cfRule type="cellIs" dxfId="2050" priority="263" operator="equal">
      <formula>"Selecione uma opção:"</formula>
    </cfRule>
  </conditionalFormatting>
  <conditionalFormatting sqref="U190:U199">
    <cfRule type="containsText" dxfId="2049" priority="260" operator="containsText" text="Preencha">
      <formula>NOT(ISERROR(SEARCH("Preencha",U190)))</formula>
    </cfRule>
    <cfRule type="cellIs" dxfId="2048" priority="261" operator="equal">
      <formula>"Selecione uma opção:"</formula>
    </cfRule>
  </conditionalFormatting>
  <conditionalFormatting sqref="T190:T199">
    <cfRule type="containsText" dxfId="2047" priority="258" operator="containsText" text="Preencha">
      <formula>NOT(ISERROR(SEARCH("Preencha",T190)))</formula>
    </cfRule>
    <cfRule type="cellIs" dxfId="2046" priority="259" operator="equal">
      <formula>"Selecione uma opção:"</formula>
    </cfRule>
  </conditionalFormatting>
  <conditionalFormatting sqref="S208:S227">
    <cfRule type="containsText" dxfId="2045" priority="256" operator="containsText" text="Preencha">
      <formula>NOT(ISERROR(SEARCH("Preencha",S208)))</formula>
    </cfRule>
    <cfRule type="cellIs" dxfId="2044" priority="257" operator="equal">
      <formula>"Selecione uma opção:"</formula>
    </cfRule>
  </conditionalFormatting>
  <conditionalFormatting sqref="U208:U227">
    <cfRule type="containsText" dxfId="2043" priority="254" operator="containsText" text="Preencha">
      <formula>NOT(ISERROR(SEARCH("Preencha",U208)))</formula>
    </cfRule>
    <cfRule type="cellIs" dxfId="2042" priority="255" operator="equal">
      <formula>"Selecione uma opção:"</formula>
    </cfRule>
  </conditionalFormatting>
  <conditionalFormatting sqref="T208:T227">
    <cfRule type="containsText" dxfId="2041" priority="252" operator="containsText" text="Preencha">
      <formula>NOT(ISERROR(SEARCH("Preencha",T208)))</formula>
    </cfRule>
    <cfRule type="cellIs" dxfId="2040" priority="253" operator="equal">
      <formula>"Selecione uma opção:"</formula>
    </cfRule>
  </conditionalFormatting>
  <conditionalFormatting sqref="S236:S255">
    <cfRule type="containsText" dxfId="2039" priority="250" operator="containsText" text="Preencha">
      <formula>NOT(ISERROR(SEARCH("Preencha",S236)))</formula>
    </cfRule>
    <cfRule type="cellIs" dxfId="2038" priority="251" operator="equal">
      <formula>"Selecione uma opção:"</formula>
    </cfRule>
  </conditionalFormatting>
  <conditionalFormatting sqref="U236:U255">
    <cfRule type="containsText" dxfId="2037" priority="248" operator="containsText" text="Preencha">
      <formula>NOT(ISERROR(SEARCH("Preencha",U236)))</formula>
    </cfRule>
    <cfRule type="cellIs" dxfId="2036" priority="249" operator="equal">
      <formula>"Selecione uma opção:"</formula>
    </cfRule>
  </conditionalFormatting>
  <conditionalFormatting sqref="T236:T255">
    <cfRule type="containsText" dxfId="2035" priority="246" operator="containsText" text="Preencha">
      <formula>NOT(ISERROR(SEARCH("Preencha",T236)))</formula>
    </cfRule>
    <cfRule type="cellIs" dxfId="2034" priority="247" operator="equal">
      <formula>"Selecione uma opção:"</formula>
    </cfRule>
  </conditionalFormatting>
  <conditionalFormatting sqref="S264:S299">
    <cfRule type="containsText" dxfId="2033" priority="244" operator="containsText" text="Preencha">
      <formula>NOT(ISERROR(SEARCH("Preencha",S264)))</formula>
    </cfRule>
    <cfRule type="cellIs" dxfId="2032" priority="245" operator="equal">
      <formula>"Selecione uma opção:"</formula>
    </cfRule>
  </conditionalFormatting>
  <conditionalFormatting sqref="U264:U299">
    <cfRule type="containsText" dxfId="2031" priority="242" operator="containsText" text="Preencha">
      <formula>NOT(ISERROR(SEARCH("Preencha",U264)))</formula>
    </cfRule>
    <cfRule type="cellIs" dxfId="2030" priority="243" operator="equal">
      <formula>"Selecione uma opção:"</formula>
    </cfRule>
  </conditionalFormatting>
  <conditionalFormatting sqref="T264:T299">
    <cfRule type="containsText" dxfId="2029" priority="240" operator="containsText" text="Preencha">
      <formula>NOT(ISERROR(SEARCH("Preencha",T264)))</formula>
    </cfRule>
    <cfRule type="cellIs" dxfId="2028" priority="241" operator="equal">
      <formula>"Selecione uma opção:"</formula>
    </cfRule>
  </conditionalFormatting>
  <conditionalFormatting sqref="C70 C69:Q69">
    <cfRule type="containsText" dxfId="2027" priority="238" operator="containsText" text="Preencha">
      <formula>NOT(ISERROR(SEARCH("Preencha",C69)))</formula>
    </cfRule>
    <cfRule type="cellIs" dxfId="2026" priority="239" operator="equal">
      <formula>"Selecione uma opção:"</formula>
    </cfRule>
  </conditionalFormatting>
  <conditionalFormatting sqref="C128 C127:Q127">
    <cfRule type="containsText" dxfId="2025" priority="236" operator="containsText" text="Preencha">
      <formula>NOT(ISERROR(SEARCH("Preencha",C127)))</formula>
    </cfRule>
    <cfRule type="cellIs" dxfId="2024" priority="237" operator="equal">
      <formula>"Selecione uma opção:"</formula>
    </cfRule>
  </conditionalFormatting>
  <conditionalFormatting sqref="C131 E131:Q131">
    <cfRule type="containsText" dxfId="2023" priority="218" operator="containsText" text="Preencha">
      <formula>NOT(ISERROR(SEARCH("Preencha",C131)))</formula>
    </cfRule>
    <cfRule type="cellIs" dxfId="2022" priority="219" operator="equal">
      <formula>"Selecione uma opção:"</formula>
    </cfRule>
  </conditionalFormatting>
  <conditionalFormatting sqref="C73 E73:Q73">
    <cfRule type="containsText" dxfId="2021" priority="220" operator="containsText" text="Preencha">
      <formula>NOT(ISERROR(SEARCH("Preencha",C73)))</formula>
    </cfRule>
    <cfRule type="cellIs" dxfId="2020" priority="221" operator="equal">
      <formula>"Selecione uma opção:"</formula>
    </cfRule>
  </conditionalFormatting>
  <conditionalFormatting sqref="F38">
    <cfRule type="containsText" dxfId="2019" priority="176" operator="containsText" text="Preencha">
      <formula>NOT(ISERROR(SEARCH("Preencha",F38)))</formula>
    </cfRule>
    <cfRule type="cellIs" dxfId="2018" priority="177" operator="equal">
      <formula>"Selecione uma opção:"</formula>
    </cfRule>
  </conditionalFormatting>
  <conditionalFormatting sqref="B126:U126">
    <cfRule type="containsText" dxfId="2017" priority="174" operator="containsText" text="Preencha">
      <formula>NOT(ISERROR(SEARCH("Preencha",B126)))</formula>
    </cfRule>
    <cfRule type="cellIs" dxfId="2016" priority="175" operator="equal">
      <formula>"Selecione uma opção:"</formula>
    </cfRule>
  </conditionalFormatting>
  <conditionalFormatting sqref="V126">
    <cfRule type="containsText" dxfId="2015" priority="172" operator="containsText" text="Preencha">
      <formula>NOT(ISERROR(SEARCH("Preencha",V126)))</formula>
    </cfRule>
    <cfRule type="cellIs" dxfId="2014" priority="173" operator="equal">
      <formula>"Selecione uma opção:"</formula>
    </cfRule>
  </conditionalFormatting>
  <conditionalFormatting sqref="B185 R185:U185">
    <cfRule type="containsText" dxfId="2013" priority="170" operator="containsText" text="Preencha">
      <formula>NOT(ISERROR(SEARCH("Preencha",B185)))</formula>
    </cfRule>
    <cfRule type="cellIs" dxfId="2012" priority="171" operator="equal">
      <formula>"Selecione uma opção:"</formula>
    </cfRule>
  </conditionalFormatting>
  <conditionalFormatting sqref="V185">
    <cfRule type="containsText" dxfId="2011" priority="168" operator="containsText" text="Preencha">
      <formula>NOT(ISERROR(SEARCH("Preencha",V185)))</formula>
    </cfRule>
    <cfRule type="cellIs" dxfId="2010" priority="169" operator="equal">
      <formula>"Selecione uma opção:"</formula>
    </cfRule>
  </conditionalFormatting>
  <conditionalFormatting sqref="B203 R203:V203">
    <cfRule type="containsText" dxfId="2009" priority="166" operator="containsText" text="Preencha">
      <formula>NOT(ISERROR(SEARCH("Preencha",B203)))</formula>
    </cfRule>
    <cfRule type="cellIs" dxfId="2008" priority="167" operator="equal">
      <formula>"Selecione uma opção:"</formula>
    </cfRule>
  </conditionalFormatting>
  <conditionalFormatting sqref="B231 R231:V231">
    <cfRule type="containsText" dxfId="2007" priority="164" operator="containsText" text="Preencha">
      <formula>NOT(ISERROR(SEARCH("Preencha",B231)))</formula>
    </cfRule>
    <cfRule type="cellIs" dxfId="2006" priority="165" operator="equal">
      <formula>"Selecione uma opção:"</formula>
    </cfRule>
  </conditionalFormatting>
  <conditionalFormatting sqref="B259 R259:V259">
    <cfRule type="containsText" dxfId="2005" priority="162" operator="containsText" text="Preencha">
      <formula>NOT(ISERROR(SEARCH("Preencha",B259)))</formula>
    </cfRule>
    <cfRule type="cellIs" dxfId="2004" priority="163" operator="equal">
      <formula>"Selecione uma opção:"</formula>
    </cfRule>
  </conditionalFormatting>
  <conditionalFormatting sqref="S300:T300">
    <cfRule type="containsText" dxfId="2003" priority="149" operator="containsText" text="Preencha">
      <formula>NOT(ISERROR(SEARCH("Preencha",S300)))</formula>
    </cfRule>
    <cfRule type="cellIs" dxfId="2002" priority="150" operator="equal">
      <formula>"Selecione uma opção:"</formula>
    </cfRule>
  </conditionalFormatting>
  <conditionalFormatting sqref="S256:T256">
    <cfRule type="containsText" dxfId="2001" priority="147" operator="containsText" text="Preencha">
      <formula>NOT(ISERROR(SEARCH("Preencha",S256)))</formula>
    </cfRule>
    <cfRule type="cellIs" dxfId="2000" priority="148" operator="equal">
      <formula>"Selecione uma opção:"</formula>
    </cfRule>
  </conditionalFormatting>
  <conditionalFormatting sqref="S200:T200">
    <cfRule type="containsText" dxfId="1999" priority="145" operator="containsText" text="Preencha">
      <formula>NOT(ISERROR(SEARCH("Preencha",S200)))</formula>
    </cfRule>
    <cfRule type="cellIs" dxfId="1998" priority="146" operator="equal">
      <formula>"Selecione uma opção:"</formula>
    </cfRule>
  </conditionalFormatting>
  <conditionalFormatting sqref="D5">
    <cfRule type="cellIs" dxfId="1997" priority="144" operator="equal">
      <formula>0</formula>
    </cfRule>
  </conditionalFormatting>
  <conditionalFormatting sqref="C74:C122">
    <cfRule type="containsText" dxfId="1996" priority="137" operator="containsText" text="Preencha">
      <formula>NOT(ISERROR(SEARCH("Preencha",C74)))</formula>
    </cfRule>
    <cfRule type="cellIs" dxfId="1995" priority="138" operator="equal">
      <formula>"Selecione uma opção:"</formula>
    </cfRule>
  </conditionalFormatting>
  <conditionalFormatting sqref="C257:Q257 C200:Q201 C182:Q183">
    <cfRule type="containsText" dxfId="1994" priority="135" operator="containsText" text="Preencha">
      <formula>NOT(ISERROR(SEARCH("Preencha",C182)))</formula>
    </cfRule>
    <cfRule type="cellIs" dxfId="1993" priority="136" operator="equal">
      <formula>"Selecione uma opção:"</formula>
    </cfRule>
  </conditionalFormatting>
  <conditionalFormatting sqref="C188:Q188">
    <cfRule type="containsText" dxfId="1992" priority="133" operator="containsText" text="Preencha">
      <formula>NOT(ISERROR(SEARCH("Preencha",C188)))</formula>
    </cfRule>
    <cfRule type="cellIs" dxfId="1991" priority="134" operator="equal">
      <formula>"Selecione uma opção:"</formula>
    </cfRule>
  </conditionalFormatting>
  <conditionalFormatting sqref="C184:Q184">
    <cfRule type="containsText" dxfId="1990" priority="131" operator="containsText" text="Preencha">
      <formula>NOT(ISERROR(SEARCH("Preencha",C184)))</formula>
    </cfRule>
    <cfRule type="cellIs" dxfId="1989" priority="132" operator="equal">
      <formula>"Selecione uma opção:"</formula>
    </cfRule>
  </conditionalFormatting>
  <conditionalFormatting sqref="C202:Q202">
    <cfRule type="containsText" dxfId="1988" priority="125" operator="containsText" text="Preencha">
      <formula>NOT(ISERROR(SEARCH("Preencha",C202)))</formula>
    </cfRule>
    <cfRule type="cellIs" dxfId="1987" priority="126" operator="equal">
      <formula>"Selecione uma opção:"</formula>
    </cfRule>
  </conditionalFormatting>
  <conditionalFormatting sqref="N227:Q227 C228:Q229">
    <cfRule type="containsText" dxfId="1986" priority="129" operator="containsText" text="Preencha">
      <formula>NOT(ISERROR(SEARCH("Preencha",C227)))</formula>
    </cfRule>
    <cfRule type="cellIs" dxfId="1985" priority="130" operator="equal">
      <formula>"Selecione uma opção:"</formula>
    </cfRule>
  </conditionalFormatting>
  <conditionalFormatting sqref="C206:Q206">
    <cfRule type="containsText" dxfId="1984" priority="127" operator="containsText" text="Preencha">
      <formula>NOT(ISERROR(SEARCH("Preencha",C206)))</formula>
    </cfRule>
    <cfRule type="cellIs" dxfId="1983" priority="128" operator="equal">
      <formula>"Selecione uma opção:"</formula>
    </cfRule>
  </conditionalFormatting>
  <conditionalFormatting sqref="G227">
    <cfRule type="containsText" dxfId="1982" priority="123" operator="containsText" text="Preencha">
      <formula>NOT(ISERROR(SEARCH("Preencha",G227)))</formula>
    </cfRule>
    <cfRule type="cellIs" dxfId="1981" priority="124" operator="equal">
      <formula>"Selecione uma opção:"</formula>
    </cfRule>
  </conditionalFormatting>
  <conditionalFormatting sqref="C230:Q230">
    <cfRule type="containsText" dxfId="1980" priority="119" operator="containsText" text="Preencha">
      <formula>NOT(ISERROR(SEARCH("Preencha",C230)))</formula>
    </cfRule>
    <cfRule type="cellIs" dxfId="1979" priority="120" operator="equal">
      <formula>"Selecione uma opção:"</formula>
    </cfRule>
  </conditionalFormatting>
  <conditionalFormatting sqref="C234:Q234">
    <cfRule type="containsText" dxfId="1978" priority="121" operator="containsText" text="Preencha">
      <formula>NOT(ISERROR(SEARCH("Preencha",C234)))</formula>
    </cfRule>
    <cfRule type="cellIs" dxfId="1977" priority="122" operator="equal">
      <formula>"Selecione uma opção:"</formula>
    </cfRule>
  </conditionalFormatting>
  <conditionalFormatting sqref="C258:Q258">
    <cfRule type="containsText" dxfId="1976" priority="113" operator="containsText" text="Preencha">
      <formula>NOT(ISERROR(SEARCH("Preencha",C258)))</formula>
    </cfRule>
    <cfRule type="cellIs" dxfId="1975" priority="114" operator="equal">
      <formula>"Selecione uma opção:"</formula>
    </cfRule>
  </conditionalFormatting>
  <conditionalFormatting sqref="C300:I300">
    <cfRule type="containsText" dxfId="1974" priority="117" operator="containsText" text="Preencha">
      <formula>NOT(ISERROR(SEARCH("Preencha",C300)))</formula>
    </cfRule>
    <cfRule type="cellIs" dxfId="1973" priority="118" operator="equal">
      <formula>"Selecione uma opção:"</formula>
    </cfRule>
  </conditionalFormatting>
  <conditionalFormatting sqref="C262:Q262">
    <cfRule type="containsText" dxfId="1972" priority="115" operator="containsText" text="Preencha">
      <formula>NOT(ISERROR(SEARCH("Preencha",C262)))</formula>
    </cfRule>
    <cfRule type="cellIs" dxfId="1971" priority="116" operator="equal">
      <formula>"Selecione uma opção:"</formula>
    </cfRule>
  </conditionalFormatting>
  <conditionalFormatting sqref="C187 C186:Q186">
    <cfRule type="containsText" dxfId="1970" priority="111" operator="containsText" text="Preencha">
      <formula>NOT(ISERROR(SEARCH("Preencha",C186)))</formula>
    </cfRule>
    <cfRule type="cellIs" dxfId="1969" priority="112" operator="equal">
      <formula>"Selecione uma opção:"</formula>
    </cfRule>
  </conditionalFormatting>
  <conditionalFormatting sqref="C204:Q204">
    <cfRule type="containsText" dxfId="1968" priority="109" operator="containsText" text="Preencha">
      <formula>NOT(ISERROR(SEARCH("Preencha",C204)))</formula>
    </cfRule>
    <cfRule type="cellIs" dxfId="1967" priority="110" operator="equal">
      <formula>"Selecione uma opção:"</formula>
    </cfRule>
  </conditionalFormatting>
  <conditionalFormatting sqref="C233 C232:Q232">
    <cfRule type="containsText" dxfId="1966" priority="107" operator="containsText" text="Preencha">
      <formula>NOT(ISERROR(SEARCH("Preencha",C232)))</formula>
    </cfRule>
    <cfRule type="cellIs" dxfId="1965" priority="108" operator="equal">
      <formula>"Selecione uma opção:"</formula>
    </cfRule>
  </conditionalFormatting>
  <conditionalFormatting sqref="C261 C260:Q260">
    <cfRule type="containsText" dxfId="1964" priority="105" operator="containsText" text="Preencha">
      <formula>NOT(ISERROR(SEARCH("Preencha",C260)))</formula>
    </cfRule>
    <cfRule type="cellIs" dxfId="1963" priority="106" operator="equal">
      <formula>"Selecione uma opção:"</formula>
    </cfRule>
  </conditionalFormatting>
  <conditionalFormatting sqref="I191:I199">
    <cfRule type="containsText" dxfId="1962" priority="99" operator="containsText" text="Preencha">
      <formula>NOT(ISERROR(SEARCH("Preencha",I191)))</formula>
    </cfRule>
    <cfRule type="cellIs" dxfId="1961" priority="100" operator="equal">
      <formula>"Selecione uma opção:"</formula>
    </cfRule>
  </conditionalFormatting>
  <conditionalFormatting sqref="E190 G190:H190 C191:C199 E191:H199 K199:Q199 N190:Q198">
    <cfRule type="containsText" dxfId="1960" priority="103" operator="containsText" text="Preencha">
      <formula>NOT(ISERROR(SEARCH("Preencha",C190)))</formula>
    </cfRule>
    <cfRule type="cellIs" dxfId="1959" priority="104" operator="equal">
      <formula>"Selecione uma opção:"</formula>
    </cfRule>
  </conditionalFormatting>
  <conditionalFormatting sqref="C190 I190">
    <cfRule type="containsText" dxfId="1958" priority="101" operator="containsText" text="Preencha">
      <formula>NOT(ISERROR(SEARCH("Preencha",C190)))</formula>
    </cfRule>
    <cfRule type="cellIs" dxfId="1957" priority="102" operator="equal">
      <formula>"Selecione uma opção:"</formula>
    </cfRule>
  </conditionalFormatting>
  <conditionalFormatting sqref="G216:H226 N216:Q226 C216:C227">
    <cfRule type="containsText" dxfId="1956" priority="89" operator="containsText" text="Preencha">
      <formula>NOT(ISERROR(SEARCH("Preencha",C216)))</formula>
    </cfRule>
    <cfRule type="cellIs" dxfId="1955" priority="90" operator="equal">
      <formula>"Selecione uma opção:"</formula>
    </cfRule>
  </conditionalFormatting>
  <conditionalFormatting sqref="I216:I226">
    <cfRule type="containsText" dxfId="1954" priority="87" operator="containsText" text="Preencha">
      <formula>NOT(ISERROR(SEARCH("Preencha",I216)))</formula>
    </cfRule>
    <cfRule type="cellIs" dxfId="1953" priority="88" operator="equal">
      <formula>"Selecione uma opção:"</formula>
    </cfRule>
  </conditionalFormatting>
  <conditionalFormatting sqref="C256:Q256 N255:Q255">
    <cfRule type="containsText" dxfId="1952" priority="85" operator="containsText" text="Preencha">
      <formula>NOT(ISERROR(SEARCH("Preencha",C255)))</formula>
    </cfRule>
    <cfRule type="cellIs" dxfId="1951" priority="86" operator="equal">
      <formula>"Selecione uma opção:"</formula>
    </cfRule>
  </conditionalFormatting>
  <conditionalFormatting sqref="I209:I215">
    <cfRule type="containsText" dxfId="1950" priority="93" operator="containsText" text="Preencha">
      <formula>NOT(ISERROR(SEARCH("Preencha",I209)))</formula>
    </cfRule>
    <cfRule type="cellIs" dxfId="1949" priority="94" operator="equal">
      <formula>"Selecione uma opção:"</formula>
    </cfRule>
  </conditionalFormatting>
  <conditionalFormatting sqref="E208 G208:H208 C209:C215 E209:H210 N208:Q215 G211:H215 E211:F227">
    <cfRule type="containsText" dxfId="1948" priority="97" operator="containsText" text="Preencha">
      <formula>NOT(ISERROR(SEARCH("Preencha",C208)))</formula>
    </cfRule>
    <cfRule type="cellIs" dxfId="1947" priority="98" operator="equal">
      <formula>"Selecione uma opção:"</formula>
    </cfRule>
  </conditionalFormatting>
  <conditionalFormatting sqref="C208 I208">
    <cfRule type="containsText" dxfId="1946" priority="95" operator="containsText" text="Preencha">
      <formula>NOT(ISERROR(SEARCH("Preencha",C208)))</formula>
    </cfRule>
    <cfRule type="cellIs" dxfId="1945" priority="96" operator="equal">
      <formula>"Selecione uma opção:"</formula>
    </cfRule>
  </conditionalFormatting>
  <conditionalFormatting sqref="C205">
    <cfRule type="containsText" dxfId="1944" priority="91" operator="containsText" text="Preencha">
      <formula>NOT(ISERROR(SEARCH("Preencha",C205)))</formula>
    </cfRule>
    <cfRule type="cellIs" dxfId="1943" priority="92" operator="equal">
      <formula>"Selecione uma opção:"</formula>
    </cfRule>
  </conditionalFormatting>
  <conditionalFormatting sqref="G255">
    <cfRule type="containsText" dxfId="1942" priority="83" operator="containsText" text="Preencha">
      <formula>NOT(ISERROR(SEARCH("Preencha",G255)))</formula>
    </cfRule>
    <cfRule type="cellIs" dxfId="1941" priority="84" operator="equal">
      <formula>"Selecione uma opção:"</formula>
    </cfRule>
  </conditionalFormatting>
  <conditionalFormatting sqref="I237:I243">
    <cfRule type="containsText" dxfId="1940" priority="77" operator="containsText" text="Preencha">
      <formula>NOT(ISERROR(SEARCH("Preencha",I237)))</formula>
    </cfRule>
    <cfRule type="cellIs" dxfId="1939" priority="78" operator="equal">
      <formula>"Selecione uma opção:"</formula>
    </cfRule>
  </conditionalFormatting>
  <conditionalFormatting sqref="E236 G236:H236 C237:C243 E237:H238 N236:Q243 G239:H243 E239:F255">
    <cfRule type="containsText" dxfId="1938" priority="81" operator="containsText" text="Preencha">
      <formula>NOT(ISERROR(SEARCH("Preencha",C236)))</formula>
    </cfRule>
    <cfRule type="cellIs" dxfId="1937" priority="82" operator="equal">
      <formula>"Selecione uma opção:"</formula>
    </cfRule>
  </conditionalFormatting>
  <conditionalFormatting sqref="C236 I236">
    <cfRule type="containsText" dxfId="1936" priority="79" operator="containsText" text="Preencha">
      <formula>NOT(ISERROR(SEARCH("Preencha",C236)))</formula>
    </cfRule>
    <cfRule type="cellIs" dxfId="1935" priority="80" operator="equal">
      <formula>"Selecione uma opção:"</formula>
    </cfRule>
  </conditionalFormatting>
  <conditionalFormatting sqref="I244:I254">
    <cfRule type="containsText" dxfId="1934" priority="73" operator="containsText" text="Preencha">
      <formula>NOT(ISERROR(SEARCH("Preencha",I244)))</formula>
    </cfRule>
    <cfRule type="cellIs" dxfId="1933" priority="74" operator="equal">
      <formula>"Selecione uma opção:"</formula>
    </cfRule>
  </conditionalFormatting>
  <conditionalFormatting sqref="G244:H254 N244:Q254 C244:C255">
    <cfRule type="containsText" dxfId="1932" priority="75" operator="containsText" text="Preencha">
      <formula>NOT(ISERROR(SEARCH("Preencha",C244)))</formula>
    </cfRule>
    <cfRule type="cellIs" dxfId="1931" priority="76" operator="equal">
      <formula>"Selecione uma opção:"</formula>
    </cfRule>
  </conditionalFormatting>
  <conditionalFormatting sqref="I264">
    <cfRule type="containsText" dxfId="1930" priority="63" operator="containsText" text="Preencha">
      <formula>NOT(ISERROR(SEARCH("Preencha",I264)))</formula>
    </cfRule>
    <cfRule type="cellIs" dxfId="1929" priority="64" operator="equal">
      <formula>"Selecione uma opção:"</formula>
    </cfRule>
  </conditionalFormatting>
  <conditionalFormatting sqref="N272:Q282">
    <cfRule type="containsText" dxfId="1928" priority="67" operator="containsText" text="Preencha">
      <formula>NOT(ISERROR(SEARCH("Preencha",N272)))</formula>
    </cfRule>
    <cfRule type="cellIs" dxfId="1927" priority="68" operator="equal">
      <formula>"Selecione uma opção:"</formula>
    </cfRule>
  </conditionalFormatting>
  <conditionalFormatting sqref="N264:Q271 C265:C299">
    <cfRule type="containsText" dxfId="1926" priority="71" operator="containsText" text="Preencha">
      <formula>NOT(ISERROR(SEARCH("Preencha",C264)))</formula>
    </cfRule>
    <cfRule type="cellIs" dxfId="1925" priority="72" operator="equal">
      <formula>"Selecione uma opção:"</formula>
    </cfRule>
  </conditionalFormatting>
  <conditionalFormatting sqref="C264">
    <cfRule type="containsText" dxfId="1924" priority="69" operator="containsText" text="Preencha">
      <formula>NOT(ISERROR(SEARCH("Preencha",C264)))</formula>
    </cfRule>
    <cfRule type="cellIs" dxfId="1923" priority="70" operator="equal">
      <formula>"Selecione uma opção:"</formula>
    </cfRule>
  </conditionalFormatting>
  <conditionalFormatting sqref="N283:Q299">
    <cfRule type="containsText" dxfId="1922" priority="65" operator="containsText" text="Preencha">
      <formula>NOT(ISERROR(SEARCH("Preencha",N283)))</formula>
    </cfRule>
    <cfRule type="cellIs" dxfId="1921" priority="66" operator="equal">
      <formula>"Selecione uma opção:"</formula>
    </cfRule>
  </conditionalFormatting>
  <conditionalFormatting sqref="I265:I299">
    <cfRule type="containsText" dxfId="1920" priority="61" operator="containsText" text="Preencha">
      <formula>NOT(ISERROR(SEARCH("Preencha",I265)))</formula>
    </cfRule>
    <cfRule type="cellIs" dxfId="1919" priority="62" operator="equal">
      <formula>"Selecione uma opção:"</formula>
    </cfRule>
  </conditionalFormatting>
  <conditionalFormatting sqref="J300:Q300">
    <cfRule type="containsText" dxfId="1918" priority="59" operator="containsText" text="Preencha">
      <formula>NOT(ISERROR(SEARCH("Preencha",J300)))</formula>
    </cfRule>
    <cfRule type="cellIs" dxfId="1917" priority="60" operator="equal">
      <formula>"Selecione uma opção:"</formula>
    </cfRule>
  </conditionalFormatting>
  <conditionalFormatting sqref="C185:Q185">
    <cfRule type="containsText" dxfId="1916" priority="57" operator="containsText" text="Preencha">
      <formula>NOT(ISERROR(SEARCH("Preencha",C185)))</formula>
    </cfRule>
    <cfRule type="cellIs" dxfId="1915" priority="58" operator="equal">
      <formula>"Selecione uma opção:"</formula>
    </cfRule>
  </conditionalFormatting>
  <conditionalFormatting sqref="C203:Q203">
    <cfRule type="containsText" dxfId="1914" priority="55" operator="containsText" text="Preencha">
      <formula>NOT(ISERROR(SEARCH("Preencha",C203)))</formula>
    </cfRule>
    <cfRule type="cellIs" dxfId="1913" priority="56" operator="equal">
      <formula>"Selecione uma opção:"</formula>
    </cfRule>
  </conditionalFormatting>
  <conditionalFormatting sqref="C231:Q231">
    <cfRule type="containsText" dxfId="1912" priority="53" operator="containsText" text="Preencha">
      <formula>NOT(ISERROR(SEARCH("Preencha",C231)))</formula>
    </cfRule>
    <cfRule type="cellIs" dxfId="1911" priority="54" operator="equal">
      <formula>"Selecione uma opção:"</formula>
    </cfRule>
  </conditionalFormatting>
  <conditionalFormatting sqref="C259:Q259">
    <cfRule type="containsText" dxfId="1910" priority="51" operator="containsText" text="Preencha">
      <formula>NOT(ISERROR(SEARCH("Preencha",C259)))</formula>
    </cfRule>
    <cfRule type="cellIs" dxfId="1909" priority="52" operator="equal">
      <formula>"Selecione uma opção:"</formula>
    </cfRule>
  </conditionalFormatting>
  <conditionalFormatting sqref="C132:C181 E132:H181 K132:P181">
    <cfRule type="containsText" dxfId="1908" priority="49" operator="containsText" text="Preencha">
      <formula>NOT(ISERROR(SEARCH("Preencha",C132)))</formula>
    </cfRule>
    <cfRule type="cellIs" dxfId="1907" priority="50" operator="equal">
      <formula>"Selecione uma opção:"</formula>
    </cfRule>
  </conditionalFormatting>
  <conditionalFormatting sqref="I181">
    <cfRule type="containsText" dxfId="1906" priority="47" operator="containsText" text="Preencha">
      <formula>NOT(ISERROR(SEARCH("Preencha",I181)))</formula>
    </cfRule>
    <cfRule type="cellIs" dxfId="1905" priority="48" operator="equal">
      <formula>"Selecione uma opção:"</formula>
    </cfRule>
  </conditionalFormatting>
  <conditionalFormatting sqref="I132:I180">
    <cfRule type="containsText" dxfId="1904" priority="45" operator="containsText" text="Preencha">
      <formula>NOT(ISERROR(SEARCH("Preencha",I132)))</formula>
    </cfRule>
    <cfRule type="cellIs" dxfId="1903" priority="46" operator="equal">
      <formula>"Selecione uma opção:"</formula>
    </cfRule>
  </conditionalFormatting>
  <conditionalFormatting sqref="Q132:Q181">
    <cfRule type="containsText" dxfId="1902" priority="33" operator="containsText" text="Preencha">
      <formula>NOT(ISERROR(SEARCH("Preencha",Q132)))</formula>
    </cfRule>
    <cfRule type="cellIs" dxfId="1901" priority="34" operator="equal">
      <formula>"Selecione uma opção:"</formula>
    </cfRule>
  </conditionalFormatting>
  <conditionalFormatting sqref="C65:Q65">
    <cfRule type="containsText" dxfId="1900" priority="31" operator="containsText" text="Preencha">
      <formula>NOT(ISERROR(SEARCH("Preencha",C65)))</formula>
    </cfRule>
    <cfRule type="cellIs" dxfId="1899" priority="32" operator="equal">
      <formula>"Selecione uma opção:"</formula>
    </cfRule>
  </conditionalFormatting>
  <conditionalFormatting sqref="E39">
    <cfRule type="containsText" dxfId="1898" priority="29" operator="containsText" text="Preencha">
      <formula>NOT(ISERROR(SEARCH("Preencha",E39)))</formula>
    </cfRule>
    <cfRule type="cellIs" dxfId="1897" priority="30" operator="equal">
      <formula>"Selecione uma opção:"</formula>
    </cfRule>
  </conditionalFormatting>
  <conditionalFormatting sqref="C40:E64">
    <cfRule type="containsText" dxfId="1896" priority="27" operator="containsText" text="Preencha">
      <formula>NOT(ISERROR(SEARCH("Preencha",C40)))</formula>
    </cfRule>
    <cfRule type="cellIs" dxfId="1895" priority="28" operator="equal">
      <formula>"Selecione uma opção:"</formula>
    </cfRule>
  </conditionalFormatting>
  <conditionalFormatting sqref="C40:C64 I40:I64">
    <cfRule type="containsText" dxfId="1894" priority="25" operator="containsText" text="Preencha">
      <formula>NOT(ISERROR(SEARCH("Preencha",C40)))</formula>
    </cfRule>
    <cfRule type="cellIs" dxfId="1893" priority="26" operator="equal">
      <formula>"Selecione uma opção:"</formula>
    </cfRule>
  </conditionalFormatting>
  <conditionalFormatting sqref="F40:F64">
    <cfRule type="containsText" dxfId="1892" priority="23" operator="containsText" text="Preencha">
      <formula>NOT(ISERROR(SEARCH("Preencha",F40)))</formula>
    </cfRule>
    <cfRule type="cellIs" dxfId="1891" priority="24" operator="equal">
      <formula>"Selecione uma opção:"</formula>
    </cfRule>
  </conditionalFormatting>
  <conditionalFormatting sqref="J40:J64">
    <cfRule type="containsText" dxfId="1890" priority="21" operator="containsText" text="Preencha">
      <formula>NOT(ISERROR(SEARCH("Preencha",J40)))</formula>
    </cfRule>
    <cfRule type="cellIs" dxfId="1889" priority="22" operator="equal">
      <formula>"Selecione uma opção:"</formula>
    </cfRule>
  </conditionalFormatting>
  <conditionalFormatting sqref="J40:J64">
    <cfRule type="cellIs" dxfId="1888" priority="20" operator="equal">
      <formula>0</formula>
    </cfRule>
  </conditionalFormatting>
  <conditionalFormatting sqref="J38:Q38">
    <cfRule type="containsText" dxfId="1887" priority="18" operator="containsText" text="Preencha">
      <formula>NOT(ISERROR(SEARCH("Preencha",J38)))</formula>
    </cfRule>
    <cfRule type="cellIs" dxfId="1886" priority="19" operator="equal">
      <formula>"Selecione uma opção:"</formula>
    </cfRule>
  </conditionalFormatting>
  <conditionalFormatting sqref="C15:E37">
    <cfRule type="containsText" dxfId="1885" priority="16" operator="containsText" text="Preencha">
      <formula>NOT(ISERROR(SEARCH("Preencha",C15)))</formula>
    </cfRule>
    <cfRule type="cellIs" dxfId="1884" priority="17" operator="equal">
      <formula>"Selecione uma opção:"</formula>
    </cfRule>
  </conditionalFormatting>
  <conditionalFormatting sqref="F15 I15 C15">
    <cfRule type="containsText" dxfId="1883" priority="14" operator="containsText" text="Preencha">
      <formula>NOT(ISERROR(SEARCH("Preencha",C15)))</formula>
    </cfRule>
    <cfRule type="cellIs" dxfId="1882" priority="15" operator="equal">
      <formula>"Selecione uma opção:"</formula>
    </cfRule>
  </conditionalFormatting>
  <conditionalFormatting sqref="I16:I37 C16:C37">
    <cfRule type="containsText" dxfId="1881" priority="12" operator="containsText" text="Preencha">
      <formula>NOT(ISERROR(SEARCH("Preencha",C16)))</formula>
    </cfRule>
    <cfRule type="cellIs" dxfId="1880" priority="13" operator="equal">
      <formula>"Selecione uma opção:"</formula>
    </cfRule>
  </conditionalFormatting>
  <conditionalFormatting sqref="F16:F37">
    <cfRule type="containsText" dxfId="1879" priority="10" operator="containsText" text="Preencha">
      <formula>NOT(ISERROR(SEARCH("Preencha",F16)))</formula>
    </cfRule>
    <cfRule type="cellIs" dxfId="1878" priority="11" operator="equal">
      <formula>"Selecione uma opção:"</formula>
    </cfRule>
  </conditionalFormatting>
  <conditionalFormatting sqref="J15">
    <cfRule type="containsText" dxfId="1877" priority="8" operator="containsText" text="Preencha">
      <formula>NOT(ISERROR(SEARCH("Preencha",J15)))</formula>
    </cfRule>
    <cfRule type="cellIs" dxfId="1876" priority="9" operator="equal">
      <formula>"Selecione uma opção:"</formula>
    </cfRule>
  </conditionalFormatting>
  <conditionalFormatting sqref="J16:J37">
    <cfRule type="containsText" dxfId="1875" priority="6" operator="containsText" text="Preencha">
      <formula>NOT(ISERROR(SEARCH("Preencha",J16)))</formula>
    </cfRule>
    <cfRule type="cellIs" dxfId="1874" priority="7" operator="equal">
      <formula>"Selecione uma opção:"</formula>
    </cfRule>
  </conditionalFormatting>
  <conditionalFormatting sqref="J15:J37">
    <cfRule type="cellIs" dxfId="1873" priority="5" operator="equal">
      <formula>0</formula>
    </cfRule>
  </conditionalFormatting>
  <conditionalFormatting sqref="J15">
    <cfRule type="containsText" dxfId="1872" priority="3" operator="containsText" text="Preencha">
      <formula>NOT(ISERROR(SEARCH("Preencha",J15)))</formula>
    </cfRule>
    <cfRule type="cellIs" dxfId="1871" priority="4" operator="equal">
      <formula>"Selecione uma opção:"</formula>
    </cfRule>
  </conditionalFormatting>
  <conditionalFormatting sqref="J15">
    <cfRule type="containsText" dxfId="1870" priority="1" operator="containsText" text="Preencha">
      <formula>NOT(ISERROR(SEARCH("Preencha",J15)))</formula>
    </cfRule>
    <cfRule type="cellIs" dxfId="1869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14D0888D-BDB8-4627-8D2E-51F0E5C31FD5}">
      <formula1>0</formula1>
      <formula2>1000</formula2>
    </dataValidation>
    <dataValidation type="list" allowBlank="1" showInputMessage="1" showErrorMessage="1" sqref="H40:H64" xr:uid="{84C5CAD1-C0FB-4D0E-9C4F-4FB30D8DA0A8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60E82CB-6264-4A35-B009-9058A78F98BA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45D4A7DE-CD05-4F1B-B441-9A2668B6BFD2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6F7D03A5-28AA-4280-9A4A-BA9D6B52DEA3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59999389629810485"/>
  </sheetPr>
  <dimension ref="B1:V606"/>
  <sheetViews>
    <sheetView showGridLines="0" topLeftCell="A38" zoomScale="85" zoomScaleNormal="85" workbookViewId="0">
      <selection activeCell="Q65" sqref="Q40:Q65"/>
    </sheetView>
  </sheetViews>
  <sheetFormatPr defaultColWidth="9.140625" defaultRowHeight="15" outlineLevelRow="1"/>
  <cols>
    <col min="1" max="1" width="0.7109375" customWidth="1"/>
    <col min="2" max="2" width="2.42578125" customWidth="1"/>
    <col min="3" max="3" width="18.140625" customWidth="1"/>
    <col min="4" max="4" width="14" customWidth="1"/>
    <col min="5" max="5" width="15.7109375" customWidth="1"/>
    <col min="6" max="6" width="14.5703125" customWidth="1"/>
    <col min="7" max="7" width="12.140625" customWidth="1"/>
    <col min="8" max="8" width="11.5703125" customWidth="1"/>
    <col min="9" max="9" width="24" customWidth="1"/>
    <col min="10" max="10" width="11.28515625" customWidth="1"/>
    <col min="11" max="11" width="11.140625" customWidth="1"/>
    <col min="12" max="12" width="9.85546875" customWidth="1"/>
    <col min="13" max="13" width="11.5703125" customWidth="1"/>
    <col min="14" max="14" width="11.42578125" customWidth="1"/>
    <col min="15" max="15" width="8.85546875" customWidth="1"/>
    <col min="16" max="16" width="15.28515625" customWidth="1"/>
    <col min="17" max="17" width="12.7109375" customWidth="1"/>
    <col min="18" max="18" width="3.140625" customWidth="1"/>
    <col min="19" max="20" width="19.140625" customWidth="1"/>
    <col min="21" max="21" width="38.28515625" customWidth="1"/>
    <col min="22" max="22" width="3.140625" customWidth="1"/>
  </cols>
  <sheetData>
    <row r="1" spans="2:22" s="5" customFormat="1" ht="4.5" customHeight="1">
      <c r="B1" s="4"/>
    </row>
    <row r="2" spans="2:22" s="7" customFormat="1" ht="15" customHeight="1">
      <c r="B2" s="6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</row>
    <row r="3" spans="2:22">
      <c r="B3" s="6"/>
      <c r="C3" s="64" t="s">
        <v>47</v>
      </c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3"/>
      <c r="S3" s="63"/>
      <c r="T3" s="63"/>
      <c r="U3" s="63"/>
      <c r="V3" s="63"/>
    </row>
    <row r="4" spans="2:22">
      <c r="B4" s="6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</row>
    <row r="5" spans="2:22" ht="21" customHeight="1">
      <c r="B5" s="6"/>
      <c r="C5" s="127" t="s">
        <v>126</v>
      </c>
      <c r="D5" s="128">
        <f>+Operação!D11</f>
        <v>0</v>
      </c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</row>
    <row r="6" spans="2:22" ht="21" customHeight="1" thickBot="1">
      <c r="B6" s="6"/>
      <c r="C6" s="127" t="s">
        <v>125</v>
      </c>
      <c r="D6" s="86"/>
      <c r="E6" s="127" t="s">
        <v>129</v>
      </c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</row>
    <row r="7" spans="2:22" ht="21" customHeight="1" thickBot="1">
      <c r="B7" s="6"/>
      <c r="C7" s="126" t="s">
        <v>124</v>
      </c>
      <c r="D7" s="179"/>
      <c r="E7" s="129" t="s">
        <v>50</v>
      </c>
      <c r="F7" s="179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</row>
    <row r="8" spans="2:22">
      <c r="B8" s="6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</row>
    <row r="9" spans="2:22">
      <c r="B9" s="6"/>
      <c r="C9" s="64" t="s">
        <v>18</v>
      </c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3"/>
      <c r="S9" s="63"/>
      <c r="T9" s="63"/>
      <c r="U9" s="63"/>
      <c r="V9" s="63"/>
    </row>
    <row r="10" spans="2:22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3"/>
      <c r="S10" s="63"/>
      <c r="T10" s="63"/>
      <c r="U10" s="63"/>
      <c r="V10" s="63"/>
    </row>
    <row r="11" spans="2:22" ht="15.75" thickBot="1">
      <c r="B11" s="6"/>
      <c r="C11" s="83" t="s">
        <v>62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</row>
    <row r="12" spans="2:22" ht="100.5" customHeight="1" thickBot="1">
      <c r="B12" s="6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219"/>
      <c r="P12" s="219"/>
      <c r="Q12" s="219"/>
      <c r="R12" s="63"/>
      <c r="S12" s="63"/>
      <c r="T12" s="63"/>
      <c r="U12" s="63"/>
      <c r="V12" s="63"/>
    </row>
    <row r="13" spans="2:22" ht="15.75" thickBot="1">
      <c r="B13" s="6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75" t="s">
        <v>76</v>
      </c>
      <c r="T13" s="76"/>
      <c r="U13" s="76"/>
      <c r="V13" s="63"/>
    </row>
    <row r="14" spans="2:22" ht="35.25" customHeight="1" thickBot="1">
      <c r="B14" s="6"/>
      <c r="C14" s="230" t="s">
        <v>70</v>
      </c>
      <c r="D14" s="230"/>
      <c r="E14" s="89"/>
      <c r="F14" s="217" t="s">
        <v>141</v>
      </c>
      <c r="G14" s="217"/>
      <c r="H14" s="89" t="s">
        <v>46</v>
      </c>
      <c r="I14" s="89" t="s">
        <v>144</v>
      </c>
      <c r="J14" s="89" t="s">
        <v>48</v>
      </c>
      <c r="K14" s="100"/>
      <c r="L14" s="100"/>
      <c r="M14" s="100"/>
      <c r="N14" s="100"/>
      <c r="O14" s="100"/>
      <c r="P14" s="100"/>
      <c r="Q14" s="89" t="s">
        <v>54</v>
      </c>
      <c r="R14" s="63"/>
      <c r="S14" s="74" t="s">
        <v>77</v>
      </c>
      <c r="T14" s="74" t="s">
        <v>78</v>
      </c>
      <c r="U14" s="74" t="s">
        <v>79</v>
      </c>
      <c r="V14" s="63"/>
    </row>
    <row r="15" spans="2:22" outlineLevel="1">
      <c r="B15" s="6"/>
      <c r="C15" s="231"/>
      <c r="D15" s="231"/>
      <c r="E15" s="231"/>
      <c r="F15" s="218"/>
      <c r="G15" s="218"/>
      <c r="H15" s="103"/>
      <c r="I15" s="104"/>
      <c r="J15" s="181">
        <f>(VLOOKUP(F15&amp;X15,'Calculo Taxa RH'!$B$10:$L$104,11,FALSE))</f>
        <v>0</v>
      </c>
      <c r="K15" s="101"/>
      <c r="L15" s="101"/>
      <c r="M15" s="101"/>
      <c r="N15" s="101"/>
      <c r="O15" s="101"/>
      <c r="P15" s="101"/>
      <c r="Q15" s="95">
        <f>+I15*J15</f>
        <v>0</v>
      </c>
      <c r="R15" s="63"/>
      <c r="S15" s="120"/>
      <c r="T15" s="120"/>
      <c r="U15" s="121"/>
      <c r="V15" s="63"/>
    </row>
    <row r="16" spans="2:22" outlineLevel="1">
      <c r="B16" s="6"/>
      <c r="C16" s="228"/>
      <c r="D16" s="228"/>
      <c r="E16" s="228"/>
      <c r="F16" s="214"/>
      <c r="G16" s="214"/>
      <c r="H16" s="105"/>
      <c r="I16" s="106"/>
      <c r="J16" s="181">
        <f>(VLOOKUP(F16&amp;X16,'Calculo Taxa RH'!$B$10:$L$104,11,FALSE))</f>
        <v>0</v>
      </c>
      <c r="K16" s="102"/>
      <c r="L16" s="102"/>
      <c r="M16" s="102"/>
      <c r="N16" s="102"/>
      <c r="O16" s="102"/>
      <c r="P16" s="102"/>
      <c r="Q16" s="72">
        <f t="shared" ref="Q16:Q37" si="0">+I16*J16</f>
        <v>0</v>
      </c>
      <c r="R16" s="63"/>
      <c r="S16" s="111"/>
      <c r="T16" s="111"/>
      <c r="U16" s="109"/>
      <c r="V16" s="63"/>
    </row>
    <row r="17" spans="2:22" outlineLevel="1">
      <c r="B17" s="6"/>
      <c r="C17" s="228"/>
      <c r="D17" s="228"/>
      <c r="E17" s="228"/>
      <c r="F17" s="214"/>
      <c r="G17" s="214"/>
      <c r="H17" s="105"/>
      <c r="I17" s="106"/>
      <c r="J17" s="181">
        <f>(VLOOKUP(F17&amp;X17,'Calculo Taxa RH'!$B$10:$L$104,11,FALSE))</f>
        <v>0</v>
      </c>
      <c r="K17" s="102"/>
      <c r="L17" s="102"/>
      <c r="M17" s="102"/>
      <c r="N17" s="102"/>
      <c r="O17" s="102"/>
      <c r="P17" s="102"/>
      <c r="Q17" s="72">
        <f t="shared" si="0"/>
        <v>0</v>
      </c>
      <c r="R17" s="63"/>
      <c r="S17" s="111"/>
      <c r="T17" s="111"/>
      <c r="U17" s="109"/>
      <c r="V17" s="63"/>
    </row>
    <row r="18" spans="2:22" outlineLevel="1">
      <c r="B18" s="6"/>
      <c r="C18" s="228"/>
      <c r="D18" s="228"/>
      <c r="E18" s="228"/>
      <c r="F18" s="214"/>
      <c r="G18" s="214"/>
      <c r="H18" s="105"/>
      <c r="I18" s="106"/>
      <c r="J18" s="181">
        <f>(VLOOKUP(F18&amp;X18,'Calculo Taxa RH'!$B$10:$L$104,11,FALSE))</f>
        <v>0</v>
      </c>
      <c r="K18" s="102"/>
      <c r="L18" s="102"/>
      <c r="M18" s="102"/>
      <c r="N18" s="102"/>
      <c r="O18" s="102"/>
      <c r="P18" s="102"/>
      <c r="Q18" s="72">
        <f t="shared" si="0"/>
        <v>0</v>
      </c>
      <c r="R18" s="63"/>
      <c r="S18" s="111"/>
      <c r="T18" s="111"/>
      <c r="U18" s="109"/>
      <c r="V18" s="63"/>
    </row>
    <row r="19" spans="2:22" outlineLevel="1">
      <c r="B19" s="6"/>
      <c r="C19" s="228"/>
      <c r="D19" s="228"/>
      <c r="E19" s="228"/>
      <c r="F19" s="214"/>
      <c r="G19" s="214"/>
      <c r="H19" s="105"/>
      <c r="I19" s="106"/>
      <c r="J19" s="181">
        <f>(VLOOKUP(F19&amp;X19,'Calculo Taxa RH'!$B$10:$L$104,11,FALSE))</f>
        <v>0</v>
      </c>
      <c r="K19" s="102"/>
      <c r="L19" s="102"/>
      <c r="M19" s="102"/>
      <c r="N19" s="102"/>
      <c r="O19" s="102"/>
      <c r="P19" s="102"/>
      <c r="Q19" s="72">
        <f t="shared" si="0"/>
        <v>0</v>
      </c>
      <c r="R19" s="63"/>
      <c r="S19" s="111"/>
      <c r="T19" s="111"/>
      <c r="U19" s="109"/>
      <c r="V19" s="63"/>
    </row>
    <row r="20" spans="2:22" outlineLevel="1">
      <c r="B20" s="6"/>
      <c r="C20" s="228"/>
      <c r="D20" s="228"/>
      <c r="E20" s="228"/>
      <c r="F20" s="214"/>
      <c r="G20" s="214"/>
      <c r="H20" s="105"/>
      <c r="I20" s="106"/>
      <c r="J20" s="181">
        <f>(VLOOKUP(F20&amp;X20,'Calculo Taxa RH'!$B$10:$L$104,11,FALSE))</f>
        <v>0</v>
      </c>
      <c r="K20" s="102"/>
      <c r="L20" s="102"/>
      <c r="M20" s="102"/>
      <c r="N20" s="102"/>
      <c r="O20" s="102"/>
      <c r="P20" s="102"/>
      <c r="Q20" s="72">
        <f t="shared" si="0"/>
        <v>0</v>
      </c>
      <c r="R20" s="63"/>
      <c r="S20" s="111"/>
      <c r="T20" s="111"/>
      <c r="U20" s="109"/>
      <c r="V20" s="63"/>
    </row>
    <row r="21" spans="2:22" outlineLevel="1">
      <c r="B21" s="6"/>
      <c r="C21" s="228"/>
      <c r="D21" s="228"/>
      <c r="E21" s="228"/>
      <c r="F21" s="214"/>
      <c r="G21" s="214"/>
      <c r="H21" s="105"/>
      <c r="I21" s="106"/>
      <c r="J21" s="181">
        <f>(VLOOKUP(F21&amp;X21,'Calculo Taxa RH'!$B$10:$L$104,11,FALSE))</f>
        <v>0</v>
      </c>
      <c r="K21" s="102"/>
      <c r="L21" s="102"/>
      <c r="M21" s="102"/>
      <c r="N21" s="102"/>
      <c r="O21" s="102"/>
      <c r="P21" s="102"/>
      <c r="Q21" s="72">
        <f t="shared" si="0"/>
        <v>0</v>
      </c>
      <c r="R21" s="63"/>
      <c r="S21" s="111"/>
      <c r="T21" s="111"/>
      <c r="U21" s="109"/>
      <c r="V21" s="63"/>
    </row>
    <row r="22" spans="2:22" outlineLevel="1">
      <c r="B22" s="6"/>
      <c r="C22" s="228"/>
      <c r="D22" s="228"/>
      <c r="E22" s="228"/>
      <c r="F22" s="214"/>
      <c r="G22" s="214"/>
      <c r="H22" s="105"/>
      <c r="I22" s="106"/>
      <c r="J22" s="181">
        <f>(VLOOKUP(F22&amp;X22,'Calculo Taxa RH'!$B$10:$L$104,11,FALSE))</f>
        <v>0</v>
      </c>
      <c r="K22" s="102"/>
      <c r="L22" s="102"/>
      <c r="M22" s="102"/>
      <c r="N22" s="102"/>
      <c r="O22" s="102"/>
      <c r="P22" s="102"/>
      <c r="Q22" s="72">
        <f t="shared" si="0"/>
        <v>0</v>
      </c>
      <c r="R22" s="63"/>
      <c r="S22" s="111"/>
      <c r="T22" s="111"/>
      <c r="U22" s="109"/>
      <c r="V22" s="63"/>
    </row>
    <row r="23" spans="2:22" outlineLevel="1">
      <c r="B23" s="6"/>
      <c r="C23" s="228"/>
      <c r="D23" s="228"/>
      <c r="E23" s="228"/>
      <c r="F23" s="214"/>
      <c r="G23" s="214"/>
      <c r="H23" s="105"/>
      <c r="I23" s="106"/>
      <c r="J23" s="181">
        <f>(VLOOKUP(F23&amp;X23,'Calculo Taxa RH'!$B$10:$L$104,11,FALSE))</f>
        <v>0</v>
      </c>
      <c r="K23" s="102"/>
      <c r="L23" s="102"/>
      <c r="M23" s="102"/>
      <c r="N23" s="102"/>
      <c r="O23" s="102"/>
      <c r="P23" s="102"/>
      <c r="Q23" s="72">
        <f t="shared" si="0"/>
        <v>0</v>
      </c>
      <c r="R23" s="63"/>
      <c r="S23" s="111"/>
      <c r="T23" s="111"/>
      <c r="U23" s="109"/>
      <c r="V23" s="63"/>
    </row>
    <row r="24" spans="2:22" outlineLevel="1">
      <c r="B24" s="6"/>
      <c r="C24" s="228"/>
      <c r="D24" s="228"/>
      <c r="E24" s="228"/>
      <c r="F24" s="214"/>
      <c r="G24" s="214"/>
      <c r="H24" s="105"/>
      <c r="I24" s="106"/>
      <c r="J24" s="181">
        <f>(VLOOKUP(F24&amp;X24,'Calculo Taxa RH'!$B$10:$L$104,11,FALSE))</f>
        <v>0</v>
      </c>
      <c r="K24" s="102"/>
      <c r="L24" s="102"/>
      <c r="M24" s="102"/>
      <c r="N24" s="102"/>
      <c r="O24" s="102"/>
      <c r="P24" s="102"/>
      <c r="Q24" s="72">
        <f t="shared" si="0"/>
        <v>0</v>
      </c>
      <c r="R24" s="63"/>
      <c r="S24" s="111"/>
      <c r="T24" s="111"/>
      <c r="U24" s="109"/>
      <c r="V24" s="63"/>
    </row>
    <row r="25" spans="2:22" outlineLevel="1">
      <c r="B25" s="6"/>
      <c r="C25" s="228"/>
      <c r="D25" s="228"/>
      <c r="E25" s="228"/>
      <c r="F25" s="214"/>
      <c r="G25" s="214"/>
      <c r="H25" s="105"/>
      <c r="I25" s="106"/>
      <c r="J25" s="181">
        <f>(VLOOKUP(F25&amp;X25,'Calculo Taxa RH'!$B$10:$L$104,11,FALSE))</f>
        <v>0</v>
      </c>
      <c r="K25" s="102"/>
      <c r="L25" s="102"/>
      <c r="M25" s="102"/>
      <c r="N25" s="102"/>
      <c r="O25" s="102"/>
      <c r="P25" s="102"/>
      <c r="Q25" s="72">
        <f t="shared" si="0"/>
        <v>0</v>
      </c>
      <c r="R25" s="63"/>
      <c r="S25" s="111"/>
      <c r="T25" s="111"/>
      <c r="U25" s="109"/>
      <c r="V25" s="63"/>
    </row>
    <row r="26" spans="2:22" outlineLevel="1">
      <c r="B26" s="6"/>
      <c r="C26" s="228"/>
      <c r="D26" s="228"/>
      <c r="E26" s="228"/>
      <c r="F26" s="214"/>
      <c r="G26" s="214"/>
      <c r="H26" s="105"/>
      <c r="I26" s="106"/>
      <c r="J26" s="181">
        <f>(VLOOKUP(F26&amp;X26,'Calculo Taxa RH'!$B$10:$L$104,11,FALSE))</f>
        <v>0</v>
      </c>
      <c r="K26" s="102"/>
      <c r="L26" s="102"/>
      <c r="M26" s="102"/>
      <c r="N26" s="102"/>
      <c r="O26" s="102"/>
      <c r="P26" s="102"/>
      <c r="Q26" s="72">
        <f t="shared" si="0"/>
        <v>0</v>
      </c>
      <c r="R26" s="63"/>
      <c r="S26" s="111"/>
      <c r="T26" s="111"/>
      <c r="U26" s="109"/>
      <c r="V26" s="63"/>
    </row>
    <row r="27" spans="2:22" outlineLevel="1">
      <c r="B27" s="6"/>
      <c r="C27" s="228"/>
      <c r="D27" s="228"/>
      <c r="E27" s="228"/>
      <c r="F27" s="214"/>
      <c r="G27" s="214"/>
      <c r="H27" s="105"/>
      <c r="I27" s="106"/>
      <c r="J27" s="181">
        <f>(VLOOKUP(F27&amp;X27,'Calculo Taxa RH'!$B$10:$L$104,11,FALSE))</f>
        <v>0</v>
      </c>
      <c r="K27" s="102"/>
      <c r="L27" s="102"/>
      <c r="M27" s="102"/>
      <c r="N27" s="102"/>
      <c r="O27" s="102"/>
      <c r="P27" s="102"/>
      <c r="Q27" s="72">
        <f t="shared" si="0"/>
        <v>0</v>
      </c>
      <c r="R27" s="63"/>
      <c r="S27" s="111"/>
      <c r="T27" s="111"/>
      <c r="U27" s="109"/>
      <c r="V27" s="63"/>
    </row>
    <row r="28" spans="2:22" outlineLevel="1">
      <c r="B28" s="6"/>
      <c r="C28" s="228"/>
      <c r="D28" s="228"/>
      <c r="E28" s="228"/>
      <c r="F28" s="214"/>
      <c r="G28" s="214"/>
      <c r="H28" s="105"/>
      <c r="I28" s="106"/>
      <c r="J28" s="181">
        <f>(VLOOKUP(F28&amp;X28,'Calculo Taxa RH'!$B$10:$L$104,11,FALSE))</f>
        <v>0</v>
      </c>
      <c r="K28" s="102"/>
      <c r="L28" s="102"/>
      <c r="M28" s="102"/>
      <c r="N28" s="102"/>
      <c r="O28" s="102"/>
      <c r="P28" s="102"/>
      <c r="Q28" s="72">
        <f t="shared" si="0"/>
        <v>0</v>
      </c>
      <c r="R28" s="63"/>
      <c r="S28" s="111"/>
      <c r="T28" s="111"/>
      <c r="U28" s="109"/>
      <c r="V28" s="63"/>
    </row>
    <row r="29" spans="2:22" outlineLevel="1">
      <c r="B29" s="6"/>
      <c r="C29" s="228"/>
      <c r="D29" s="228"/>
      <c r="E29" s="228"/>
      <c r="F29" s="214"/>
      <c r="G29" s="214"/>
      <c r="H29" s="105"/>
      <c r="I29" s="106"/>
      <c r="J29" s="181">
        <f>(VLOOKUP(F29&amp;X29,'Calculo Taxa RH'!$B$10:$L$104,11,FALSE))</f>
        <v>0</v>
      </c>
      <c r="K29" s="102"/>
      <c r="L29" s="102"/>
      <c r="M29" s="102"/>
      <c r="N29" s="102"/>
      <c r="O29" s="102"/>
      <c r="P29" s="102"/>
      <c r="Q29" s="72">
        <f t="shared" si="0"/>
        <v>0</v>
      </c>
      <c r="R29" s="63"/>
      <c r="S29" s="111"/>
      <c r="T29" s="111"/>
      <c r="U29" s="109"/>
      <c r="V29" s="63"/>
    </row>
    <row r="30" spans="2:22" outlineLevel="1">
      <c r="B30" s="6"/>
      <c r="C30" s="228"/>
      <c r="D30" s="228"/>
      <c r="E30" s="228"/>
      <c r="F30" s="214"/>
      <c r="G30" s="214"/>
      <c r="H30" s="105"/>
      <c r="I30" s="106"/>
      <c r="J30" s="181">
        <f>(VLOOKUP(F30&amp;X30,'Calculo Taxa RH'!$B$10:$L$104,11,FALSE))</f>
        <v>0</v>
      </c>
      <c r="K30" s="102"/>
      <c r="L30" s="102"/>
      <c r="M30" s="102"/>
      <c r="N30" s="102"/>
      <c r="O30" s="102"/>
      <c r="P30" s="102"/>
      <c r="Q30" s="72">
        <f t="shared" si="0"/>
        <v>0</v>
      </c>
      <c r="R30" s="63"/>
      <c r="S30" s="111"/>
      <c r="T30" s="111"/>
      <c r="U30" s="109"/>
      <c r="V30" s="63"/>
    </row>
    <row r="31" spans="2:22" outlineLevel="1">
      <c r="B31" s="6"/>
      <c r="C31" s="228"/>
      <c r="D31" s="228"/>
      <c r="E31" s="228"/>
      <c r="F31" s="214"/>
      <c r="G31" s="214"/>
      <c r="H31" s="105"/>
      <c r="I31" s="106"/>
      <c r="J31" s="181">
        <f>(VLOOKUP(F31&amp;X31,'Calculo Taxa RH'!$B$10:$L$104,11,FALSE))</f>
        <v>0</v>
      </c>
      <c r="K31" s="102"/>
      <c r="L31" s="102"/>
      <c r="M31" s="102"/>
      <c r="N31" s="102"/>
      <c r="O31" s="102"/>
      <c r="P31" s="102"/>
      <c r="Q31" s="72">
        <f t="shared" si="0"/>
        <v>0</v>
      </c>
      <c r="R31" s="63"/>
      <c r="S31" s="111"/>
      <c r="T31" s="111"/>
      <c r="U31" s="109"/>
      <c r="V31" s="63"/>
    </row>
    <row r="32" spans="2:22" outlineLevel="1">
      <c r="B32" s="6"/>
      <c r="C32" s="228"/>
      <c r="D32" s="228"/>
      <c r="E32" s="228"/>
      <c r="F32" s="214"/>
      <c r="G32" s="214"/>
      <c r="H32" s="105"/>
      <c r="I32" s="106"/>
      <c r="J32" s="181">
        <f>(VLOOKUP(F32&amp;X32,'Calculo Taxa RH'!$B$10:$L$104,11,FALSE))</f>
        <v>0</v>
      </c>
      <c r="K32" s="102"/>
      <c r="L32" s="102"/>
      <c r="M32" s="102"/>
      <c r="N32" s="102"/>
      <c r="O32" s="102"/>
      <c r="P32" s="102"/>
      <c r="Q32" s="72">
        <f t="shared" si="0"/>
        <v>0</v>
      </c>
      <c r="R32" s="63"/>
      <c r="S32" s="111"/>
      <c r="T32" s="111"/>
      <c r="U32" s="109"/>
      <c r="V32" s="63"/>
    </row>
    <row r="33" spans="2:22" outlineLevel="1">
      <c r="B33" s="6"/>
      <c r="C33" s="228"/>
      <c r="D33" s="228"/>
      <c r="E33" s="228"/>
      <c r="F33" s="214"/>
      <c r="G33" s="214"/>
      <c r="H33" s="105"/>
      <c r="I33" s="106"/>
      <c r="J33" s="181">
        <f>(VLOOKUP(F33&amp;X33,'Calculo Taxa RH'!$B$10:$L$104,11,FALSE))</f>
        <v>0</v>
      </c>
      <c r="K33" s="102"/>
      <c r="L33" s="102"/>
      <c r="M33" s="102"/>
      <c r="N33" s="102"/>
      <c r="O33" s="102"/>
      <c r="P33" s="102"/>
      <c r="Q33" s="72">
        <f t="shared" si="0"/>
        <v>0</v>
      </c>
      <c r="R33" s="63"/>
      <c r="S33" s="111"/>
      <c r="T33" s="111"/>
      <c r="U33" s="109"/>
      <c r="V33" s="63"/>
    </row>
    <row r="34" spans="2:22" outlineLevel="1">
      <c r="B34" s="6"/>
      <c r="C34" s="228"/>
      <c r="D34" s="228"/>
      <c r="E34" s="228"/>
      <c r="F34" s="214"/>
      <c r="G34" s="214"/>
      <c r="H34" s="105"/>
      <c r="I34" s="106"/>
      <c r="J34" s="181">
        <f>(VLOOKUP(F34&amp;X34,'Calculo Taxa RH'!$B$10:$L$104,11,FALSE))</f>
        <v>0</v>
      </c>
      <c r="K34" s="102"/>
      <c r="L34" s="102"/>
      <c r="M34" s="102"/>
      <c r="N34" s="102"/>
      <c r="O34" s="102"/>
      <c r="P34" s="102"/>
      <c r="Q34" s="72">
        <f t="shared" si="0"/>
        <v>0</v>
      </c>
      <c r="R34" s="63"/>
      <c r="S34" s="111"/>
      <c r="T34" s="111"/>
      <c r="U34" s="109"/>
      <c r="V34" s="63"/>
    </row>
    <row r="35" spans="2:22" outlineLevel="1">
      <c r="B35" s="6"/>
      <c r="C35" s="228"/>
      <c r="D35" s="228"/>
      <c r="E35" s="228"/>
      <c r="F35" s="214"/>
      <c r="G35" s="214"/>
      <c r="H35" s="105"/>
      <c r="I35" s="106"/>
      <c r="J35" s="181">
        <f>(VLOOKUP(F35&amp;X35,'Calculo Taxa RH'!$B$10:$L$104,11,FALSE))</f>
        <v>0</v>
      </c>
      <c r="K35" s="102"/>
      <c r="L35" s="102"/>
      <c r="M35" s="102"/>
      <c r="N35" s="102"/>
      <c r="O35" s="102"/>
      <c r="P35" s="102"/>
      <c r="Q35" s="72">
        <f t="shared" si="0"/>
        <v>0</v>
      </c>
      <c r="R35" s="63"/>
      <c r="S35" s="111"/>
      <c r="T35" s="111"/>
      <c r="U35" s="109"/>
      <c r="V35" s="63"/>
    </row>
    <row r="36" spans="2:22" outlineLevel="1">
      <c r="B36" s="6"/>
      <c r="C36" s="228"/>
      <c r="D36" s="228"/>
      <c r="E36" s="228"/>
      <c r="F36" s="214"/>
      <c r="G36" s="214"/>
      <c r="H36" s="105"/>
      <c r="I36" s="106"/>
      <c r="J36" s="181">
        <f>(VLOOKUP(F36&amp;X36,'Calculo Taxa RH'!$B$10:$L$104,11,FALSE))</f>
        <v>0</v>
      </c>
      <c r="K36" s="102"/>
      <c r="L36" s="102"/>
      <c r="M36" s="102"/>
      <c r="N36" s="102"/>
      <c r="O36" s="102"/>
      <c r="P36" s="102"/>
      <c r="Q36" s="72">
        <f t="shared" si="0"/>
        <v>0</v>
      </c>
      <c r="R36" s="63"/>
      <c r="S36" s="111"/>
      <c r="T36" s="111"/>
      <c r="U36" s="109"/>
      <c r="V36" s="63"/>
    </row>
    <row r="37" spans="2:22" outlineLevel="1">
      <c r="B37" s="6"/>
      <c r="C37" s="228"/>
      <c r="D37" s="228"/>
      <c r="E37" s="228"/>
      <c r="F37" s="214"/>
      <c r="G37" s="214"/>
      <c r="H37" s="105"/>
      <c r="I37" s="106"/>
      <c r="J37" s="181">
        <f>(VLOOKUP(F37&amp;X37,'Calculo Taxa RH'!$B$10:$L$104,11,FALSE))</f>
        <v>0</v>
      </c>
      <c r="K37" s="102"/>
      <c r="L37" s="102"/>
      <c r="M37" s="102"/>
      <c r="N37" s="102"/>
      <c r="O37" s="102"/>
      <c r="P37" s="102"/>
      <c r="Q37" s="72">
        <f t="shared" si="0"/>
        <v>0</v>
      </c>
      <c r="R37" s="63"/>
      <c r="S37" s="111"/>
      <c r="T37" s="111"/>
      <c r="U37" s="109"/>
      <c r="V37" s="63"/>
    </row>
    <row r="38" spans="2:22" ht="15.75" outlineLevel="1" thickBot="1">
      <c r="B38" s="6"/>
      <c r="C38" s="228"/>
      <c r="D38" s="228"/>
      <c r="E38" s="228"/>
      <c r="F38" s="214"/>
      <c r="G38" s="214"/>
      <c r="H38" s="105"/>
      <c r="I38" s="106"/>
      <c r="J38" s="93" t="s">
        <v>56</v>
      </c>
      <c r="K38" s="93"/>
      <c r="L38" s="93"/>
      <c r="M38" s="93"/>
      <c r="N38" s="93"/>
      <c r="O38" s="93"/>
      <c r="P38" s="93"/>
      <c r="Q38" s="94">
        <f>+SUM(Q15:Q37)</f>
        <v>0</v>
      </c>
      <c r="R38" s="63"/>
      <c r="S38" s="111"/>
      <c r="T38" s="111"/>
      <c r="U38" s="109"/>
      <c r="V38" s="63"/>
    </row>
    <row r="39" spans="2:22" ht="24.75" outlineLevel="1" thickBot="1">
      <c r="B39" s="6"/>
      <c r="C39" s="230" t="s">
        <v>70</v>
      </c>
      <c r="D39" s="230"/>
      <c r="E39" s="89"/>
      <c r="F39" s="217" t="s">
        <v>183</v>
      </c>
      <c r="G39" s="217"/>
      <c r="H39" s="89" t="s">
        <v>184</v>
      </c>
      <c r="I39" s="89" t="s">
        <v>185</v>
      </c>
      <c r="J39" s="89" t="s">
        <v>186</v>
      </c>
      <c r="K39" s="196" t="s">
        <v>187</v>
      </c>
      <c r="L39" s="196" t="s">
        <v>188</v>
      </c>
      <c r="M39" s="100"/>
      <c r="N39" s="100"/>
      <c r="O39" s="100"/>
      <c r="P39" s="100"/>
      <c r="Q39" s="89" t="s">
        <v>54</v>
      </c>
      <c r="R39" s="63"/>
      <c r="S39" s="111"/>
      <c r="T39" s="111"/>
      <c r="U39" s="109"/>
      <c r="V39" s="63"/>
    </row>
    <row r="40" spans="2:22" outlineLevel="1">
      <c r="B40" s="6"/>
      <c r="C40" s="228"/>
      <c r="D40" s="228"/>
      <c r="E40" s="228"/>
      <c r="F40" s="214"/>
      <c r="G40" s="214"/>
      <c r="H40" s="105"/>
      <c r="I40" s="106"/>
      <c r="J40" s="197"/>
      <c r="K40" s="198"/>
      <c r="L40" s="198"/>
      <c r="M40" s="102"/>
      <c r="N40" s="102"/>
      <c r="O40" s="102"/>
      <c r="P40" s="102"/>
      <c r="Q40" s="254">
        <f t="shared" ref="Q40:Q64" si="1">J40+K40+L40</f>
        <v>0</v>
      </c>
      <c r="R40" s="63"/>
      <c r="S40" s="111"/>
      <c r="T40" s="111"/>
      <c r="U40" s="109"/>
      <c r="V40" s="63"/>
    </row>
    <row r="41" spans="2:22" outlineLevel="1">
      <c r="B41" s="6"/>
      <c r="C41" s="228"/>
      <c r="D41" s="228"/>
      <c r="E41" s="228"/>
      <c r="F41" s="214"/>
      <c r="G41" s="214"/>
      <c r="H41" s="105"/>
      <c r="I41" s="106"/>
      <c r="J41" s="197"/>
      <c r="K41" s="198"/>
      <c r="L41" s="198"/>
      <c r="M41" s="102"/>
      <c r="N41" s="102"/>
      <c r="O41" s="102"/>
      <c r="P41" s="102"/>
      <c r="Q41" s="254">
        <f>J41+K41+L41</f>
        <v>0</v>
      </c>
      <c r="R41" s="63"/>
      <c r="S41" s="111"/>
      <c r="T41" s="111"/>
      <c r="U41" s="109"/>
      <c r="V41" s="63"/>
    </row>
    <row r="42" spans="2:22" outlineLevel="1">
      <c r="B42" s="6"/>
      <c r="C42" s="228"/>
      <c r="D42" s="228"/>
      <c r="E42" s="228"/>
      <c r="F42" s="214"/>
      <c r="G42" s="214"/>
      <c r="H42" s="105"/>
      <c r="I42" s="106"/>
      <c r="J42" s="197"/>
      <c r="K42" s="198"/>
      <c r="L42" s="198"/>
      <c r="M42" s="102"/>
      <c r="N42" s="102"/>
      <c r="O42" s="102"/>
      <c r="P42" s="102"/>
      <c r="Q42" s="254">
        <f t="shared" si="1"/>
        <v>0</v>
      </c>
      <c r="R42" s="63"/>
      <c r="S42" s="111"/>
      <c r="T42" s="111"/>
      <c r="U42" s="109"/>
      <c r="V42" s="63"/>
    </row>
    <row r="43" spans="2:22" outlineLevel="1">
      <c r="B43" s="6"/>
      <c r="C43" s="228"/>
      <c r="D43" s="228"/>
      <c r="E43" s="228"/>
      <c r="F43" s="214"/>
      <c r="G43" s="214"/>
      <c r="H43" s="105"/>
      <c r="I43" s="106"/>
      <c r="J43" s="197"/>
      <c r="K43" s="198"/>
      <c r="L43" s="198"/>
      <c r="M43" s="102"/>
      <c r="N43" s="102"/>
      <c r="O43" s="102"/>
      <c r="P43" s="102"/>
      <c r="Q43" s="254">
        <f t="shared" si="1"/>
        <v>0</v>
      </c>
      <c r="R43" s="63"/>
      <c r="S43" s="111"/>
      <c r="T43" s="111"/>
      <c r="U43" s="109"/>
      <c r="V43" s="63"/>
    </row>
    <row r="44" spans="2:22" outlineLevel="1">
      <c r="B44" s="6"/>
      <c r="C44" s="228"/>
      <c r="D44" s="228"/>
      <c r="E44" s="228"/>
      <c r="F44" s="214"/>
      <c r="G44" s="214"/>
      <c r="H44" s="105"/>
      <c r="I44" s="106"/>
      <c r="J44" s="197"/>
      <c r="K44" s="198"/>
      <c r="L44" s="198"/>
      <c r="M44" s="102"/>
      <c r="N44" s="102"/>
      <c r="O44" s="102"/>
      <c r="P44" s="102"/>
      <c r="Q44" s="254">
        <f t="shared" si="1"/>
        <v>0</v>
      </c>
      <c r="R44" s="63"/>
      <c r="S44" s="111"/>
      <c r="T44" s="111"/>
      <c r="U44" s="109"/>
      <c r="V44" s="63"/>
    </row>
    <row r="45" spans="2:22" outlineLevel="1">
      <c r="B45" s="6"/>
      <c r="C45" s="228"/>
      <c r="D45" s="228"/>
      <c r="E45" s="228"/>
      <c r="F45" s="214"/>
      <c r="G45" s="214"/>
      <c r="H45" s="105"/>
      <c r="I45" s="106"/>
      <c r="J45" s="197"/>
      <c r="K45" s="198"/>
      <c r="L45" s="198"/>
      <c r="M45" s="102"/>
      <c r="N45" s="102"/>
      <c r="O45" s="102"/>
      <c r="P45" s="102"/>
      <c r="Q45" s="254">
        <f t="shared" si="1"/>
        <v>0</v>
      </c>
      <c r="R45" s="63"/>
      <c r="S45" s="111"/>
      <c r="T45" s="111"/>
      <c r="U45" s="109"/>
      <c r="V45" s="63"/>
    </row>
    <row r="46" spans="2:22" outlineLevel="1">
      <c r="B46" s="6"/>
      <c r="C46" s="228"/>
      <c r="D46" s="228"/>
      <c r="E46" s="228"/>
      <c r="F46" s="214"/>
      <c r="G46" s="214"/>
      <c r="H46" s="105"/>
      <c r="I46" s="106"/>
      <c r="J46" s="197"/>
      <c r="K46" s="198"/>
      <c r="L46" s="198"/>
      <c r="M46" s="102"/>
      <c r="N46" s="102"/>
      <c r="O46" s="102"/>
      <c r="P46" s="102"/>
      <c r="Q46" s="254">
        <f t="shared" si="1"/>
        <v>0</v>
      </c>
      <c r="R46" s="63"/>
      <c r="S46" s="111"/>
      <c r="T46" s="111"/>
      <c r="U46" s="109"/>
      <c r="V46" s="63"/>
    </row>
    <row r="47" spans="2:22" outlineLevel="1">
      <c r="B47" s="6"/>
      <c r="C47" s="228"/>
      <c r="D47" s="228"/>
      <c r="E47" s="228"/>
      <c r="F47" s="214"/>
      <c r="G47" s="214"/>
      <c r="H47" s="105"/>
      <c r="I47" s="106"/>
      <c r="J47" s="197"/>
      <c r="K47" s="198"/>
      <c r="L47" s="198"/>
      <c r="M47" s="102"/>
      <c r="N47" s="102"/>
      <c r="O47" s="102"/>
      <c r="P47" s="102"/>
      <c r="Q47" s="254">
        <f t="shared" si="1"/>
        <v>0</v>
      </c>
      <c r="R47" s="63"/>
      <c r="S47" s="111"/>
      <c r="T47" s="111"/>
      <c r="U47" s="109"/>
      <c r="V47" s="63"/>
    </row>
    <row r="48" spans="2:22" outlineLevel="1">
      <c r="B48" s="6"/>
      <c r="C48" s="228"/>
      <c r="D48" s="228"/>
      <c r="E48" s="228"/>
      <c r="F48" s="214"/>
      <c r="G48" s="214"/>
      <c r="H48" s="105"/>
      <c r="I48" s="106"/>
      <c r="J48" s="197"/>
      <c r="K48" s="198"/>
      <c r="L48" s="198"/>
      <c r="M48" s="102"/>
      <c r="N48" s="102"/>
      <c r="O48" s="102"/>
      <c r="P48" s="102"/>
      <c r="Q48" s="254">
        <f t="shared" si="1"/>
        <v>0</v>
      </c>
      <c r="R48" s="63"/>
      <c r="S48" s="111"/>
      <c r="T48" s="111"/>
      <c r="U48" s="109"/>
      <c r="V48" s="63"/>
    </row>
    <row r="49" spans="2:22" outlineLevel="1">
      <c r="B49" s="6"/>
      <c r="C49" s="228"/>
      <c r="D49" s="228"/>
      <c r="E49" s="228"/>
      <c r="F49" s="214"/>
      <c r="G49" s="214"/>
      <c r="H49" s="105"/>
      <c r="I49" s="106"/>
      <c r="J49" s="197"/>
      <c r="K49" s="198"/>
      <c r="L49" s="198"/>
      <c r="M49" s="102"/>
      <c r="N49" s="102"/>
      <c r="O49" s="102"/>
      <c r="P49" s="102"/>
      <c r="Q49" s="254">
        <f t="shared" si="1"/>
        <v>0</v>
      </c>
      <c r="R49" s="63"/>
      <c r="S49" s="111"/>
      <c r="T49" s="111"/>
      <c r="U49" s="109"/>
      <c r="V49" s="63"/>
    </row>
    <row r="50" spans="2:22" outlineLevel="1">
      <c r="B50" s="6"/>
      <c r="C50" s="228"/>
      <c r="D50" s="228"/>
      <c r="E50" s="228"/>
      <c r="F50" s="214"/>
      <c r="G50" s="214"/>
      <c r="H50" s="105"/>
      <c r="I50" s="106"/>
      <c r="J50" s="197"/>
      <c r="K50" s="198"/>
      <c r="L50" s="198"/>
      <c r="M50" s="102"/>
      <c r="N50" s="102"/>
      <c r="O50" s="102"/>
      <c r="P50" s="102"/>
      <c r="Q50" s="254">
        <f t="shared" si="1"/>
        <v>0</v>
      </c>
      <c r="R50" s="63"/>
      <c r="S50" s="111"/>
      <c r="T50" s="111"/>
      <c r="U50" s="109"/>
      <c r="V50" s="63"/>
    </row>
    <row r="51" spans="2:22" outlineLevel="1">
      <c r="B51" s="6"/>
      <c r="C51" s="228"/>
      <c r="D51" s="228"/>
      <c r="E51" s="228"/>
      <c r="F51" s="214"/>
      <c r="G51" s="214"/>
      <c r="H51" s="105"/>
      <c r="I51" s="106"/>
      <c r="J51" s="197"/>
      <c r="K51" s="198"/>
      <c r="L51" s="198"/>
      <c r="M51" s="102"/>
      <c r="N51" s="102"/>
      <c r="O51" s="102"/>
      <c r="P51" s="102"/>
      <c r="Q51" s="254">
        <f t="shared" si="1"/>
        <v>0</v>
      </c>
      <c r="R51" s="63"/>
      <c r="S51" s="111"/>
      <c r="T51" s="111"/>
      <c r="U51" s="109"/>
      <c r="V51" s="63"/>
    </row>
    <row r="52" spans="2:22" outlineLevel="1">
      <c r="B52" s="6"/>
      <c r="C52" s="228"/>
      <c r="D52" s="228"/>
      <c r="E52" s="228"/>
      <c r="F52" s="214"/>
      <c r="G52" s="214"/>
      <c r="H52" s="105"/>
      <c r="I52" s="106"/>
      <c r="J52" s="197"/>
      <c r="K52" s="198"/>
      <c r="L52" s="198"/>
      <c r="M52" s="102"/>
      <c r="N52" s="102"/>
      <c r="O52" s="102"/>
      <c r="P52" s="102"/>
      <c r="Q52" s="254">
        <f t="shared" si="1"/>
        <v>0</v>
      </c>
      <c r="R52" s="63"/>
      <c r="S52" s="111"/>
      <c r="T52" s="111"/>
      <c r="U52" s="109"/>
      <c r="V52" s="63"/>
    </row>
    <row r="53" spans="2:22" outlineLevel="1">
      <c r="B53" s="6"/>
      <c r="C53" s="228"/>
      <c r="D53" s="228"/>
      <c r="E53" s="228"/>
      <c r="F53" s="214"/>
      <c r="G53" s="214"/>
      <c r="H53" s="105"/>
      <c r="I53" s="106"/>
      <c r="J53" s="197"/>
      <c r="K53" s="198"/>
      <c r="L53" s="198"/>
      <c r="M53" s="102"/>
      <c r="N53" s="102"/>
      <c r="O53" s="102"/>
      <c r="P53" s="102"/>
      <c r="Q53" s="254">
        <f t="shared" si="1"/>
        <v>0</v>
      </c>
      <c r="R53" s="63"/>
      <c r="S53" s="111"/>
      <c r="T53" s="111"/>
      <c r="U53" s="109"/>
      <c r="V53" s="63"/>
    </row>
    <row r="54" spans="2:22" outlineLevel="1">
      <c r="B54" s="6"/>
      <c r="C54" s="228"/>
      <c r="D54" s="228"/>
      <c r="E54" s="228"/>
      <c r="F54" s="214"/>
      <c r="G54" s="214"/>
      <c r="H54" s="105"/>
      <c r="I54" s="106"/>
      <c r="J54" s="197"/>
      <c r="K54" s="198"/>
      <c r="L54" s="198"/>
      <c r="M54" s="102"/>
      <c r="N54" s="102"/>
      <c r="O54" s="102"/>
      <c r="P54" s="102"/>
      <c r="Q54" s="254">
        <f t="shared" si="1"/>
        <v>0</v>
      </c>
      <c r="R54" s="63"/>
      <c r="S54" s="111"/>
      <c r="T54" s="111"/>
      <c r="U54" s="109"/>
      <c r="V54" s="63"/>
    </row>
    <row r="55" spans="2:22" outlineLevel="1">
      <c r="B55" s="6"/>
      <c r="C55" s="228"/>
      <c r="D55" s="228"/>
      <c r="E55" s="228"/>
      <c r="F55" s="214"/>
      <c r="G55" s="214"/>
      <c r="H55" s="105"/>
      <c r="I55" s="106"/>
      <c r="J55" s="197"/>
      <c r="K55" s="198"/>
      <c r="L55" s="198"/>
      <c r="M55" s="102"/>
      <c r="N55" s="102"/>
      <c r="O55" s="102"/>
      <c r="P55" s="102"/>
      <c r="Q55" s="254">
        <f t="shared" si="1"/>
        <v>0</v>
      </c>
      <c r="R55" s="63"/>
      <c r="S55" s="111"/>
      <c r="T55" s="111"/>
      <c r="U55" s="109"/>
      <c r="V55" s="63"/>
    </row>
    <row r="56" spans="2:22" outlineLevel="1">
      <c r="B56" s="6"/>
      <c r="C56" s="228"/>
      <c r="D56" s="228"/>
      <c r="E56" s="228"/>
      <c r="F56" s="214"/>
      <c r="G56" s="214"/>
      <c r="H56" s="105"/>
      <c r="I56" s="106"/>
      <c r="J56" s="197"/>
      <c r="K56" s="198"/>
      <c r="L56" s="198"/>
      <c r="M56" s="102"/>
      <c r="N56" s="102"/>
      <c r="O56" s="102"/>
      <c r="P56" s="102"/>
      <c r="Q56" s="254">
        <f t="shared" si="1"/>
        <v>0</v>
      </c>
      <c r="R56" s="63"/>
      <c r="S56" s="111"/>
      <c r="T56" s="111"/>
      <c r="U56" s="109"/>
      <c r="V56" s="63"/>
    </row>
    <row r="57" spans="2:22" outlineLevel="1">
      <c r="B57" s="6"/>
      <c r="C57" s="228"/>
      <c r="D57" s="228"/>
      <c r="E57" s="228"/>
      <c r="F57" s="214"/>
      <c r="G57" s="214"/>
      <c r="H57" s="105"/>
      <c r="I57" s="106"/>
      <c r="J57" s="197"/>
      <c r="K57" s="198"/>
      <c r="L57" s="198"/>
      <c r="M57" s="102"/>
      <c r="N57" s="102"/>
      <c r="O57" s="102"/>
      <c r="P57" s="102"/>
      <c r="Q57" s="254">
        <f t="shared" si="1"/>
        <v>0</v>
      </c>
      <c r="R57" s="63"/>
      <c r="S57" s="111"/>
      <c r="T57" s="111"/>
      <c r="U57" s="109"/>
      <c r="V57" s="63"/>
    </row>
    <row r="58" spans="2:22" outlineLevel="1">
      <c r="B58" s="6"/>
      <c r="C58" s="228"/>
      <c r="D58" s="228"/>
      <c r="E58" s="228"/>
      <c r="F58" s="214"/>
      <c r="G58" s="214"/>
      <c r="H58" s="105"/>
      <c r="I58" s="106"/>
      <c r="J58" s="197"/>
      <c r="K58" s="198"/>
      <c r="L58" s="198"/>
      <c r="M58" s="102"/>
      <c r="N58" s="102"/>
      <c r="O58" s="102"/>
      <c r="P58" s="102"/>
      <c r="Q58" s="254">
        <f t="shared" si="1"/>
        <v>0</v>
      </c>
      <c r="R58" s="63"/>
      <c r="S58" s="111"/>
      <c r="T58" s="111"/>
      <c r="U58" s="109"/>
      <c r="V58" s="63"/>
    </row>
    <row r="59" spans="2:22" outlineLevel="1">
      <c r="B59" s="6"/>
      <c r="C59" s="228"/>
      <c r="D59" s="228"/>
      <c r="E59" s="228"/>
      <c r="F59" s="214"/>
      <c r="G59" s="214"/>
      <c r="H59" s="105"/>
      <c r="I59" s="106"/>
      <c r="J59" s="197"/>
      <c r="K59" s="198"/>
      <c r="L59" s="198"/>
      <c r="M59" s="102"/>
      <c r="N59" s="102"/>
      <c r="O59" s="102"/>
      <c r="P59" s="102"/>
      <c r="Q59" s="254">
        <f t="shared" si="1"/>
        <v>0</v>
      </c>
      <c r="R59" s="63"/>
      <c r="S59" s="111"/>
      <c r="T59" s="111"/>
      <c r="U59" s="109"/>
      <c r="V59" s="63"/>
    </row>
    <row r="60" spans="2:22" outlineLevel="1">
      <c r="B60" s="6"/>
      <c r="C60" s="228"/>
      <c r="D60" s="228"/>
      <c r="E60" s="228"/>
      <c r="F60" s="214"/>
      <c r="G60" s="214"/>
      <c r="H60" s="105"/>
      <c r="I60" s="106"/>
      <c r="J60" s="197"/>
      <c r="K60" s="198"/>
      <c r="L60" s="198"/>
      <c r="M60" s="102"/>
      <c r="N60" s="102"/>
      <c r="O60" s="102"/>
      <c r="P60" s="102"/>
      <c r="Q60" s="254">
        <f t="shared" si="1"/>
        <v>0</v>
      </c>
      <c r="R60" s="63"/>
      <c r="S60" s="111"/>
      <c r="T60" s="111"/>
      <c r="U60" s="109"/>
      <c r="V60" s="63"/>
    </row>
    <row r="61" spans="2:22" outlineLevel="1">
      <c r="B61" s="6"/>
      <c r="C61" s="228"/>
      <c r="D61" s="228"/>
      <c r="E61" s="228"/>
      <c r="F61" s="214"/>
      <c r="G61" s="214"/>
      <c r="H61" s="105"/>
      <c r="I61" s="106"/>
      <c r="J61" s="197"/>
      <c r="K61" s="198"/>
      <c r="L61" s="198"/>
      <c r="M61" s="102"/>
      <c r="N61" s="102"/>
      <c r="O61" s="102"/>
      <c r="P61" s="102"/>
      <c r="Q61" s="254">
        <f t="shared" si="1"/>
        <v>0</v>
      </c>
      <c r="R61" s="63"/>
      <c r="S61" s="111"/>
      <c r="T61" s="111"/>
      <c r="U61" s="109"/>
      <c r="V61" s="63"/>
    </row>
    <row r="62" spans="2:22" outlineLevel="1">
      <c r="B62" s="6"/>
      <c r="C62" s="228"/>
      <c r="D62" s="228"/>
      <c r="E62" s="228"/>
      <c r="F62" s="214"/>
      <c r="G62" s="214"/>
      <c r="H62" s="105"/>
      <c r="I62" s="106"/>
      <c r="J62" s="197"/>
      <c r="K62" s="198"/>
      <c r="L62" s="198"/>
      <c r="M62" s="102"/>
      <c r="N62" s="102"/>
      <c r="O62" s="102"/>
      <c r="P62" s="102"/>
      <c r="Q62" s="254">
        <f t="shared" si="1"/>
        <v>0</v>
      </c>
      <c r="R62" s="63"/>
      <c r="S62" s="111"/>
      <c r="T62" s="111"/>
      <c r="U62" s="109"/>
      <c r="V62" s="63"/>
    </row>
    <row r="63" spans="2:22" outlineLevel="1">
      <c r="B63" s="6"/>
      <c r="C63" s="228"/>
      <c r="D63" s="228"/>
      <c r="E63" s="228"/>
      <c r="F63" s="214"/>
      <c r="G63" s="214"/>
      <c r="H63" s="105"/>
      <c r="I63" s="106"/>
      <c r="J63" s="197"/>
      <c r="K63" s="198"/>
      <c r="L63" s="198"/>
      <c r="M63" s="102"/>
      <c r="N63" s="102"/>
      <c r="O63" s="102"/>
      <c r="P63" s="102"/>
      <c r="Q63" s="254">
        <f t="shared" si="1"/>
        <v>0</v>
      </c>
      <c r="R63" s="63"/>
      <c r="S63" s="111"/>
      <c r="T63" s="111"/>
      <c r="U63" s="109"/>
      <c r="V63" s="63"/>
    </row>
    <row r="64" spans="2:22" ht="15.75" outlineLevel="1" thickBot="1">
      <c r="B64" s="6"/>
      <c r="C64" s="229"/>
      <c r="D64" s="229"/>
      <c r="E64" s="229"/>
      <c r="F64" s="225"/>
      <c r="G64" s="225"/>
      <c r="H64" s="107"/>
      <c r="I64" s="108"/>
      <c r="J64" s="197"/>
      <c r="K64" s="200"/>
      <c r="L64" s="200"/>
      <c r="M64" s="102"/>
      <c r="N64" s="102"/>
      <c r="O64" s="102"/>
      <c r="P64" s="102"/>
      <c r="Q64" s="254">
        <f t="shared" si="1"/>
        <v>0</v>
      </c>
      <c r="R64" s="63"/>
      <c r="S64" s="124"/>
      <c r="T64" s="124"/>
      <c r="U64" s="125"/>
      <c r="V64" s="63"/>
    </row>
    <row r="65" spans="2:22" ht="15.75" thickBot="1">
      <c r="B65" s="6"/>
      <c r="C65" s="63"/>
      <c r="D65" s="63"/>
      <c r="E65" s="63"/>
      <c r="F65" s="63"/>
      <c r="G65" s="63"/>
      <c r="H65" s="63"/>
      <c r="I65" s="63"/>
      <c r="J65" s="93" t="s">
        <v>56</v>
      </c>
      <c r="K65" s="93"/>
      <c r="L65" s="93"/>
      <c r="M65" s="93"/>
      <c r="N65" s="93"/>
      <c r="O65" s="93"/>
      <c r="P65" s="93"/>
      <c r="Q65" s="255">
        <f>+SUM(Q15:Q64)</f>
        <v>0</v>
      </c>
      <c r="R65" s="63"/>
      <c r="S65" s="94">
        <f t="shared" ref="S65:T65" si="2">+SUM(S15:S64)</f>
        <v>0</v>
      </c>
      <c r="T65" s="94">
        <f t="shared" si="2"/>
        <v>0</v>
      </c>
      <c r="U65" s="63"/>
      <c r="V65" s="63"/>
    </row>
    <row r="66" spans="2:22">
      <c r="B66" s="6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</row>
    <row r="67" spans="2:22" ht="15" customHeight="1">
      <c r="B67" s="6"/>
      <c r="C67" s="64" t="s">
        <v>19</v>
      </c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3"/>
      <c r="S67" s="63"/>
      <c r="T67" s="63"/>
      <c r="U67" s="63"/>
      <c r="V67" s="63"/>
    </row>
    <row r="68" spans="2:22">
      <c r="B68" s="6"/>
      <c r="C68" s="99" t="s">
        <v>63</v>
      </c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</row>
    <row r="69" spans="2:22" ht="15.75" thickBot="1">
      <c r="B69" s="6"/>
      <c r="C69" s="83" t="s">
        <v>62</v>
      </c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S69" s="63"/>
      <c r="T69" s="63"/>
      <c r="U69" s="63"/>
      <c r="V69" s="63"/>
    </row>
    <row r="70" spans="2:22" ht="99.95" customHeight="1" thickBot="1">
      <c r="B70" s="6"/>
      <c r="C70" s="219"/>
      <c r="D70" s="219"/>
      <c r="E70" s="219"/>
      <c r="F70" s="219"/>
      <c r="G70" s="219"/>
      <c r="H70" s="219"/>
      <c r="I70" s="219"/>
      <c r="J70" s="219"/>
      <c r="K70" s="219"/>
      <c r="L70" s="219"/>
      <c r="M70" s="219"/>
      <c r="N70" s="219"/>
      <c r="O70" s="219"/>
      <c r="P70" s="219"/>
      <c r="Q70" s="219"/>
      <c r="R70" s="63"/>
      <c r="S70" s="63"/>
      <c r="T70" s="63"/>
      <c r="U70" s="63"/>
      <c r="V70" s="63"/>
    </row>
    <row r="71" spans="2:22" ht="15.75" thickBot="1">
      <c r="B71" s="6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75" t="s">
        <v>76</v>
      </c>
      <c r="T71" s="76"/>
      <c r="U71" s="76"/>
      <c r="V71" s="63"/>
    </row>
    <row r="72" spans="2:22" ht="49.5" customHeight="1" thickBot="1">
      <c r="B72" s="6"/>
      <c r="C72" s="215" t="s">
        <v>70</v>
      </c>
      <c r="D72" s="215"/>
      <c r="E72" s="88" t="s">
        <v>71</v>
      </c>
      <c r="F72" s="89" t="s">
        <v>72</v>
      </c>
      <c r="G72" s="89" t="s">
        <v>53</v>
      </c>
      <c r="H72" s="89" t="s">
        <v>52</v>
      </c>
      <c r="I72" s="89" t="s">
        <v>55</v>
      </c>
      <c r="J72" s="89" t="s">
        <v>74</v>
      </c>
      <c r="K72" s="89" t="s">
        <v>73</v>
      </c>
      <c r="L72" s="89" t="s">
        <v>120</v>
      </c>
      <c r="M72" s="89" t="s">
        <v>119</v>
      </c>
      <c r="N72" s="89" t="s">
        <v>145</v>
      </c>
      <c r="O72" s="89" t="s">
        <v>51</v>
      </c>
      <c r="P72" s="89" t="s">
        <v>75</v>
      </c>
      <c r="Q72" s="89" t="s">
        <v>49</v>
      </c>
      <c r="R72" s="63"/>
      <c r="S72" s="74" t="s">
        <v>77</v>
      </c>
      <c r="T72" s="74" t="s">
        <v>78</v>
      </c>
      <c r="U72" s="74" t="s">
        <v>79</v>
      </c>
      <c r="V72" s="63"/>
    </row>
    <row r="73" spans="2:22" ht="16.5" customHeight="1" outlineLevel="1" thickBot="1">
      <c r="B73" s="6"/>
      <c r="C73" s="226" t="s">
        <v>105</v>
      </c>
      <c r="D73" s="227"/>
      <c r="E73" s="97" t="s">
        <v>105</v>
      </c>
      <c r="F73" s="97" t="s">
        <v>105</v>
      </c>
      <c r="G73" s="97" t="s">
        <v>105</v>
      </c>
      <c r="H73" s="96" t="s">
        <v>105</v>
      </c>
      <c r="I73" s="96" t="s">
        <v>105</v>
      </c>
      <c r="J73" s="96" t="s">
        <v>105</v>
      </c>
      <c r="K73" s="96" t="s">
        <v>105</v>
      </c>
      <c r="L73" s="92" t="s">
        <v>57</v>
      </c>
      <c r="M73" s="92" t="s">
        <v>58</v>
      </c>
      <c r="N73" s="92" t="s">
        <v>59</v>
      </c>
      <c r="O73" s="92" t="s">
        <v>60</v>
      </c>
      <c r="P73" s="96" t="s">
        <v>105</v>
      </c>
      <c r="Q73" s="265" t="s">
        <v>105</v>
      </c>
      <c r="R73" s="63"/>
      <c r="S73" s="120"/>
      <c r="T73" s="120"/>
      <c r="U73" s="121"/>
      <c r="V73" s="63"/>
    </row>
    <row r="74" spans="2:22" ht="16.5" customHeight="1" outlineLevel="1">
      <c r="B74" s="6"/>
      <c r="C74" s="212"/>
      <c r="D74" s="212"/>
      <c r="E74" s="109"/>
      <c r="F74" s="109"/>
      <c r="G74" s="109"/>
      <c r="H74" s="109"/>
      <c r="I74" s="110"/>
      <c r="J74" s="110"/>
      <c r="K74" s="109"/>
      <c r="L74" s="111"/>
      <c r="M74" s="112"/>
      <c r="N74" s="112"/>
      <c r="O74" s="113"/>
      <c r="P74" s="109"/>
      <c r="Q74" s="174"/>
      <c r="R74" s="63"/>
      <c r="S74" s="111"/>
      <c r="T74" s="111"/>
      <c r="U74" s="109"/>
      <c r="V74" s="63"/>
    </row>
    <row r="75" spans="2:22" ht="16.5" customHeight="1" outlineLevel="1">
      <c r="B75" s="6"/>
      <c r="C75" s="212"/>
      <c r="D75" s="212"/>
      <c r="E75" s="109"/>
      <c r="F75" s="109"/>
      <c r="G75" s="109"/>
      <c r="H75" s="109"/>
      <c r="I75" s="110"/>
      <c r="J75" s="110"/>
      <c r="K75" s="109"/>
      <c r="L75" s="111"/>
      <c r="M75" s="112"/>
      <c r="N75" s="112"/>
      <c r="O75" s="113"/>
      <c r="P75" s="109"/>
      <c r="Q75" s="174"/>
      <c r="R75" s="63"/>
      <c r="S75" s="111"/>
      <c r="T75" s="111"/>
      <c r="U75" s="109"/>
      <c r="V75" s="63"/>
    </row>
    <row r="76" spans="2:22" ht="16.5" customHeight="1" outlineLevel="1">
      <c r="B76" s="6"/>
      <c r="C76" s="212"/>
      <c r="D76" s="212"/>
      <c r="E76" s="109"/>
      <c r="F76" s="109"/>
      <c r="G76" s="109"/>
      <c r="H76" s="109"/>
      <c r="I76" s="110"/>
      <c r="J76" s="110"/>
      <c r="K76" s="109"/>
      <c r="L76" s="111"/>
      <c r="M76" s="112"/>
      <c r="N76" s="112"/>
      <c r="O76" s="113"/>
      <c r="P76" s="109"/>
      <c r="Q76" s="174"/>
      <c r="R76" s="63"/>
      <c r="S76" s="111"/>
      <c r="T76" s="111"/>
      <c r="U76" s="109"/>
      <c r="V76" s="63"/>
    </row>
    <row r="77" spans="2:22" ht="16.5" customHeight="1" outlineLevel="1">
      <c r="B77" s="6"/>
      <c r="C77" s="212"/>
      <c r="D77" s="212"/>
      <c r="E77" s="109"/>
      <c r="F77" s="109"/>
      <c r="G77" s="109"/>
      <c r="H77" s="109"/>
      <c r="I77" s="110"/>
      <c r="J77" s="110"/>
      <c r="K77" s="109"/>
      <c r="L77" s="111"/>
      <c r="M77" s="112"/>
      <c r="N77" s="112"/>
      <c r="O77" s="113"/>
      <c r="P77" s="109"/>
      <c r="Q77" s="174"/>
      <c r="R77" s="63"/>
      <c r="S77" s="111"/>
      <c r="T77" s="111"/>
      <c r="U77" s="109"/>
      <c r="V77" s="63"/>
    </row>
    <row r="78" spans="2:22" ht="16.5" customHeight="1" outlineLevel="1">
      <c r="B78" s="6"/>
      <c r="C78" s="212"/>
      <c r="D78" s="212"/>
      <c r="E78" s="109"/>
      <c r="F78" s="109"/>
      <c r="G78" s="109"/>
      <c r="H78" s="109"/>
      <c r="I78" s="110"/>
      <c r="J78" s="110"/>
      <c r="K78" s="109"/>
      <c r="L78" s="111"/>
      <c r="M78" s="112"/>
      <c r="N78" s="112"/>
      <c r="O78" s="113"/>
      <c r="P78" s="109"/>
      <c r="Q78" s="174"/>
      <c r="R78" s="63"/>
      <c r="S78" s="111"/>
      <c r="T78" s="111"/>
      <c r="U78" s="109"/>
      <c r="V78" s="63"/>
    </row>
    <row r="79" spans="2:22" ht="16.5" customHeight="1" outlineLevel="1">
      <c r="B79" s="6"/>
      <c r="C79" s="212"/>
      <c r="D79" s="212"/>
      <c r="E79" s="109"/>
      <c r="F79" s="109"/>
      <c r="G79" s="109"/>
      <c r="H79" s="109"/>
      <c r="I79" s="110"/>
      <c r="J79" s="110"/>
      <c r="K79" s="109"/>
      <c r="L79" s="111"/>
      <c r="M79" s="112"/>
      <c r="N79" s="112"/>
      <c r="O79" s="113"/>
      <c r="P79" s="109"/>
      <c r="Q79" s="174"/>
      <c r="R79" s="63"/>
      <c r="S79" s="111"/>
      <c r="T79" s="111"/>
      <c r="U79" s="109"/>
      <c r="V79" s="63"/>
    </row>
    <row r="80" spans="2:22" ht="16.5" customHeight="1" outlineLevel="1">
      <c r="B80" s="6"/>
      <c r="C80" s="212"/>
      <c r="D80" s="212"/>
      <c r="E80" s="109"/>
      <c r="F80" s="109"/>
      <c r="G80" s="109"/>
      <c r="H80" s="109"/>
      <c r="I80" s="110"/>
      <c r="J80" s="110"/>
      <c r="K80" s="109"/>
      <c r="L80" s="111"/>
      <c r="M80" s="112"/>
      <c r="N80" s="112"/>
      <c r="O80" s="113"/>
      <c r="P80" s="109"/>
      <c r="Q80" s="174"/>
      <c r="R80" s="63"/>
      <c r="S80" s="111"/>
      <c r="T80" s="111"/>
      <c r="U80" s="109"/>
      <c r="V80" s="63"/>
    </row>
    <row r="81" spans="2:22" ht="16.5" customHeight="1" outlineLevel="1">
      <c r="B81" s="6"/>
      <c r="C81" s="212"/>
      <c r="D81" s="212"/>
      <c r="E81" s="109"/>
      <c r="F81" s="109"/>
      <c r="G81" s="109"/>
      <c r="H81" s="109"/>
      <c r="I81" s="110"/>
      <c r="J81" s="110"/>
      <c r="K81" s="109"/>
      <c r="L81" s="111"/>
      <c r="M81" s="112"/>
      <c r="N81" s="112"/>
      <c r="O81" s="113"/>
      <c r="P81" s="109"/>
      <c r="Q81" s="174"/>
      <c r="R81" s="63"/>
      <c r="S81" s="111"/>
      <c r="T81" s="111"/>
      <c r="U81" s="109"/>
      <c r="V81" s="63"/>
    </row>
    <row r="82" spans="2:22" ht="16.5" customHeight="1" outlineLevel="1">
      <c r="B82" s="6"/>
      <c r="C82" s="212"/>
      <c r="D82" s="212"/>
      <c r="E82" s="109"/>
      <c r="F82" s="109"/>
      <c r="G82" s="109"/>
      <c r="H82" s="109"/>
      <c r="I82" s="110"/>
      <c r="J82" s="110"/>
      <c r="K82" s="109"/>
      <c r="L82" s="111"/>
      <c r="M82" s="112"/>
      <c r="N82" s="112"/>
      <c r="O82" s="113"/>
      <c r="P82" s="109"/>
      <c r="Q82" s="174"/>
      <c r="R82" s="63"/>
      <c r="S82" s="111"/>
      <c r="T82" s="111"/>
      <c r="U82" s="109"/>
      <c r="V82" s="63"/>
    </row>
    <row r="83" spans="2:22" ht="16.5" customHeight="1" outlineLevel="1">
      <c r="B83" s="6"/>
      <c r="C83" s="212"/>
      <c r="D83" s="212"/>
      <c r="E83" s="109"/>
      <c r="F83" s="109"/>
      <c r="G83" s="109"/>
      <c r="H83" s="109"/>
      <c r="I83" s="110"/>
      <c r="J83" s="110"/>
      <c r="K83" s="109"/>
      <c r="L83" s="111"/>
      <c r="M83" s="112"/>
      <c r="N83" s="112"/>
      <c r="O83" s="113"/>
      <c r="P83" s="109"/>
      <c r="Q83" s="174"/>
      <c r="R83" s="63"/>
      <c r="S83" s="111"/>
      <c r="T83" s="111"/>
      <c r="U83" s="109"/>
      <c r="V83" s="63"/>
    </row>
    <row r="84" spans="2:22" ht="16.5" customHeight="1" outlineLevel="1">
      <c r="B84" s="6"/>
      <c r="C84" s="212"/>
      <c r="D84" s="212"/>
      <c r="E84" s="109"/>
      <c r="F84" s="109"/>
      <c r="G84" s="109"/>
      <c r="H84" s="109"/>
      <c r="I84" s="110"/>
      <c r="J84" s="110"/>
      <c r="K84" s="109"/>
      <c r="L84" s="111"/>
      <c r="M84" s="112"/>
      <c r="N84" s="112"/>
      <c r="O84" s="113"/>
      <c r="P84" s="109"/>
      <c r="Q84" s="174"/>
      <c r="R84" s="63"/>
      <c r="S84" s="111"/>
      <c r="T84" s="111"/>
      <c r="U84" s="109"/>
      <c r="V84" s="63"/>
    </row>
    <row r="85" spans="2:22" ht="16.5" customHeight="1" outlineLevel="1">
      <c r="B85" s="6"/>
      <c r="C85" s="212"/>
      <c r="D85" s="212"/>
      <c r="E85" s="109"/>
      <c r="F85" s="109"/>
      <c r="G85" s="109"/>
      <c r="H85" s="109"/>
      <c r="I85" s="110"/>
      <c r="J85" s="110"/>
      <c r="K85" s="109"/>
      <c r="L85" s="111"/>
      <c r="M85" s="112"/>
      <c r="N85" s="112"/>
      <c r="O85" s="113"/>
      <c r="P85" s="109"/>
      <c r="Q85" s="174"/>
      <c r="R85" s="63"/>
      <c r="S85" s="111"/>
      <c r="T85" s="111"/>
      <c r="U85" s="109"/>
      <c r="V85" s="63"/>
    </row>
    <row r="86" spans="2:22" ht="16.5" customHeight="1" outlineLevel="1">
      <c r="B86" s="6"/>
      <c r="C86" s="212"/>
      <c r="D86" s="212"/>
      <c r="E86" s="109"/>
      <c r="F86" s="109"/>
      <c r="G86" s="109"/>
      <c r="H86" s="109"/>
      <c r="I86" s="110"/>
      <c r="J86" s="110"/>
      <c r="K86" s="109"/>
      <c r="L86" s="111"/>
      <c r="M86" s="112"/>
      <c r="N86" s="112"/>
      <c r="O86" s="113"/>
      <c r="P86" s="109"/>
      <c r="Q86" s="174"/>
      <c r="R86" s="63"/>
      <c r="S86" s="111"/>
      <c r="T86" s="111"/>
      <c r="U86" s="109"/>
      <c r="V86" s="63"/>
    </row>
    <row r="87" spans="2:22" ht="16.5" customHeight="1" outlineLevel="1">
      <c r="B87" s="6"/>
      <c r="C87" s="212"/>
      <c r="D87" s="212"/>
      <c r="E87" s="109"/>
      <c r="F87" s="109"/>
      <c r="G87" s="109"/>
      <c r="H87" s="109"/>
      <c r="I87" s="110"/>
      <c r="J87" s="110"/>
      <c r="K87" s="109"/>
      <c r="L87" s="111"/>
      <c r="M87" s="112"/>
      <c r="N87" s="112"/>
      <c r="O87" s="113"/>
      <c r="P87" s="109"/>
      <c r="Q87" s="174"/>
      <c r="R87" s="63"/>
      <c r="S87" s="111"/>
      <c r="T87" s="111"/>
      <c r="U87" s="109"/>
      <c r="V87" s="63"/>
    </row>
    <row r="88" spans="2:22" ht="16.5" customHeight="1" outlineLevel="1">
      <c r="B88" s="6"/>
      <c r="C88" s="212"/>
      <c r="D88" s="212"/>
      <c r="E88" s="109"/>
      <c r="F88" s="109"/>
      <c r="G88" s="109"/>
      <c r="H88" s="109"/>
      <c r="I88" s="110"/>
      <c r="J88" s="110"/>
      <c r="K88" s="109"/>
      <c r="L88" s="111"/>
      <c r="M88" s="112"/>
      <c r="N88" s="112"/>
      <c r="O88" s="113"/>
      <c r="P88" s="109"/>
      <c r="Q88" s="174"/>
      <c r="R88" s="63"/>
      <c r="S88" s="111"/>
      <c r="T88" s="111"/>
      <c r="U88" s="109"/>
      <c r="V88" s="63"/>
    </row>
    <row r="89" spans="2:22" ht="16.5" customHeight="1" outlineLevel="1">
      <c r="B89" s="6"/>
      <c r="C89" s="212"/>
      <c r="D89" s="212"/>
      <c r="E89" s="109"/>
      <c r="F89" s="109"/>
      <c r="G89" s="109"/>
      <c r="H89" s="109"/>
      <c r="I89" s="110"/>
      <c r="J89" s="110"/>
      <c r="K89" s="109"/>
      <c r="L89" s="111"/>
      <c r="M89" s="112"/>
      <c r="N89" s="112"/>
      <c r="O89" s="113"/>
      <c r="P89" s="109"/>
      <c r="Q89" s="174"/>
      <c r="R89" s="63"/>
      <c r="S89" s="111"/>
      <c r="T89" s="111"/>
      <c r="U89" s="109"/>
      <c r="V89" s="63"/>
    </row>
    <row r="90" spans="2:22" ht="16.5" customHeight="1" outlineLevel="1">
      <c r="B90" s="6"/>
      <c r="C90" s="212"/>
      <c r="D90" s="212"/>
      <c r="E90" s="109"/>
      <c r="F90" s="109"/>
      <c r="G90" s="109"/>
      <c r="H90" s="109"/>
      <c r="I90" s="110"/>
      <c r="J90" s="110"/>
      <c r="K90" s="109"/>
      <c r="L90" s="111"/>
      <c r="M90" s="112"/>
      <c r="N90" s="112"/>
      <c r="O90" s="113"/>
      <c r="P90" s="109"/>
      <c r="Q90" s="174"/>
      <c r="R90" s="63"/>
      <c r="S90" s="111"/>
      <c r="T90" s="111"/>
      <c r="U90" s="109"/>
      <c r="V90" s="63"/>
    </row>
    <row r="91" spans="2:22" ht="16.5" customHeight="1" outlineLevel="1">
      <c r="B91" s="6"/>
      <c r="C91" s="212"/>
      <c r="D91" s="212"/>
      <c r="E91" s="109"/>
      <c r="F91" s="109"/>
      <c r="G91" s="109"/>
      <c r="H91" s="109"/>
      <c r="I91" s="110"/>
      <c r="J91" s="110"/>
      <c r="K91" s="109"/>
      <c r="L91" s="111"/>
      <c r="M91" s="112"/>
      <c r="N91" s="112"/>
      <c r="O91" s="113"/>
      <c r="P91" s="109"/>
      <c r="Q91" s="174"/>
      <c r="R91" s="63"/>
      <c r="S91" s="111"/>
      <c r="T91" s="111"/>
      <c r="U91" s="109"/>
      <c r="V91" s="63"/>
    </row>
    <row r="92" spans="2:22" ht="16.5" customHeight="1" outlineLevel="1">
      <c r="B92" s="6"/>
      <c r="C92" s="212"/>
      <c r="D92" s="212"/>
      <c r="E92" s="109"/>
      <c r="F92" s="109"/>
      <c r="G92" s="109"/>
      <c r="H92" s="109"/>
      <c r="I92" s="110"/>
      <c r="J92" s="110"/>
      <c r="K92" s="109"/>
      <c r="L92" s="111"/>
      <c r="M92" s="112"/>
      <c r="N92" s="112"/>
      <c r="O92" s="113"/>
      <c r="P92" s="109"/>
      <c r="Q92" s="174"/>
      <c r="R92" s="63"/>
      <c r="S92" s="111"/>
      <c r="T92" s="111"/>
      <c r="U92" s="109"/>
      <c r="V92" s="63"/>
    </row>
    <row r="93" spans="2:22" ht="16.5" customHeight="1" outlineLevel="1">
      <c r="B93" s="6"/>
      <c r="C93" s="212"/>
      <c r="D93" s="212"/>
      <c r="E93" s="109"/>
      <c r="F93" s="109"/>
      <c r="G93" s="109"/>
      <c r="H93" s="109"/>
      <c r="I93" s="110"/>
      <c r="J93" s="110"/>
      <c r="K93" s="109"/>
      <c r="L93" s="111"/>
      <c r="M93" s="112"/>
      <c r="N93" s="112"/>
      <c r="O93" s="113"/>
      <c r="P93" s="109"/>
      <c r="Q93" s="174"/>
      <c r="R93" s="63"/>
      <c r="S93" s="111"/>
      <c r="T93" s="111"/>
      <c r="U93" s="109"/>
      <c r="V93" s="63"/>
    </row>
    <row r="94" spans="2:22" ht="16.5" customHeight="1" outlineLevel="1">
      <c r="B94" s="6"/>
      <c r="C94" s="212"/>
      <c r="D94" s="212"/>
      <c r="E94" s="109"/>
      <c r="F94" s="109"/>
      <c r="G94" s="109"/>
      <c r="H94" s="109"/>
      <c r="I94" s="110"/>
      <c r="J94" s="110"/>
      <c r="K94" s="109"/>
      <c r="L94" s="111"/>
      <c r="M94" s="112"/>
      <c r="N94" s="112"/>
      <c r="O94" s="113"/>
      <c r="P94" s="109"/>
      <c r="Q94" s="174"/>
      <c r="R94" s="63"/>
      <c r="S94" s="111"/>
      <c r="T94" s="111"/>
      <c r="U94" s="109"/>
      <c r="V94" s="63"/>
    </row>
    <row r="95" spans="2:22" ht="16.5" customHeight="1" outlineLevel="1">
      <c r="B95" s="6"/>
      <c r="C95" s="212"/>
      <c r="D95" s="212"/>
      <c r="E95" s="109"/>
      <c r="F95" s="109"/>
      <c r="G95" s="109"/>
      <c r="H95" s="109"/>
      <c r="I95" s="110"/>
      <c r="J95" s="110"/>
      <c r="K95" s="109"/>
      <c r="L95" s="111"/>
      <c r="M95" s="112"/>
      <c r="N95" s="112"/>
      <c r="O95" s="113"/>
      <c r="P95" s="109"/>
      <c r="Q95" s="174"/>
      <c r="R95" s="63"/>
      <c r="S95" s="111"/>
      <c r="T95" s="111"/>
      <c r="U95" s="109"/>
      <c r="V95" s="63"/>
    </row>
    <row r="96" spans="2:22" outlineLevel="1">
      <c r="B96" s="6"/>
      <c r="C96" s="212"/>
      <c r="D96" s="212"/>
      <c r="E96" s="109"/>
      <c r="F96" s="109"/>
      <c r="G96" s="109"/>
      <c r="H96" s="109"/>
      <c r="I96" s="110"/>
      <c r="J96" s="110"/>
      <c r="K96" s="109"/>
      <c r="L96" s="111"/>
      <c r="M96" s="112"/>
      <c r="N96" s="112"/>
      <c r="O96" s="113"/>
      <c r="P96" s="109"/>
      <c r="Q96" s="174"/>
      <c r="R96" s="63"/>
      <c r="S96" s="111"/>
      <c r="T96" s="111"/>
      <c r="U96" s="109"/>
      <c r="V96" s="63"/>
    </row>
    <row r="97" spans="2:22" outlineLevel="1">
      <c r="B97" s="6"/>
      <c r="C97" s="212"/>
      <c r="D97" s="212"/>
      <c r="E97" s="109"/>
      <c r="F97" s="109"/>
      <c r="G97" s="109"/>
      <c r="H97" s="109"/>
      <c r="I97" s="110"/>
      <c r="J97" s="110"/>
      <c r="K97" s="109"/>
      <c r="L97" s="111"/>
      <c r="M97" s="112"/>
      <c r="N97" s="112"/>
      <c r="O97" s="113"/>
      <c r="P97" s="109"/>
      <c r="Q97" s="174"/>
      <c r="R97" s="63"/>
      <c r="S97" s="111"/>
      <c r="T97" s="111"/>
      <c r="U97" s="109"/>
      <c r="V97" s="63"/>
    </row>
    <row r="98" spans="2:22" outlineLevel="1">
      <c r="B98" s="6"/>
      <c r="C98" s="212"/>
      <c r="D98" s="212"/>
      <c r="E98" s="109"/>
      <c r="F98" s="109"/>
      <c r="G98" s="109"/>
      <c r="H98" s="109"/>
      <c r="I98" s="110"/>
      <c r="J98" s="110"/>
      <c r="K98" s="109"/>
      <c r="L98" s="111"/>
      <c r="M98" s="112"/>
      <c r="N98" s="112"/>
      <c r="O98" s="113"/>
      <c r="P98" s="109"/>
      <c r="Q98" s="174"/>
      <c r="R98" s="63"/>
      <c r="S98" s="111"/>
      <c r="T98" s="111"/>
      <c r="U98" s="109"/>
      <c r="V98" s="63"/>
    </row>
    <row r="99" spans="2:22" outlineLevel="1">
      <c r="B99" s="6"/>
      <c r="C99" s="212"/>
      <c r="D99" s="212"/>
      <c r="E99" s="109"/>
      <c r="F99" s="109"/>
      <c r="G99" s="109"/>
      <c r="H99" s="109"/>
      <c r="I99" s="110"/>
      <c r="J99" s="110"/>
      <c r="K99" s="109"/>
      <c r="L99" s="111"/>
      <c r="M99" s="112"/>
      <c r="N99" s="112"/>
      <c r="O99" s="113"/>
      <c r="P99" s="109"/>
      <c r="Q99" s="174"/>
      <c r="R99" s="63"/>
      <c r="S99" s="111"/>
      <c r="T99" s="111"/>
      <c r="U99" s="109"/>
      <c r="V99" s="63"/>
    </row>
    <row r="100" spans="2:22" outlineLevel="1">
      <c r="B100" s="6"/>
      <c r="C100" s="212"/>
      <c r="D100" s="212"/>
      <c r="E100" s="109"/>
      <c r="F100" s="109"/>
      <c r="G100" s="109"/>
      <c r="H100" s="109"/>
      <c r="I100" s="110"/>
      <c r="J100" s="110"/>
      <c r="K100" s="109"/>
      <c r="L100" s="111"/>
      <c r="M100" s="112"/>
      <c r="N100" s="112"/>
      <c r="O100" s="113"/>
      <c r="P100" s="109"/>
      <c r="Q100" s="174"/>
      <c r="R100" s="63"/>
      <c r="S100" s="111"/>
      <c r="T100" s="111"/>
      <c r="U100" s="109"/>
      <c r="V100" s="63"/>
    </row>
    <row r="101" spans="2:22" outlineLevel="1">
      <c r="B101" s="6"/>
      <c r="C101" s="212"/>
      <c r="D101" s="212"/>
      <c r="E101" s="109"/>
      <c r="F101" s="109"/>
      <c r="G101" s="109"/>
      <c r="H101" s="109"/>
      <c r="I101" s="110"/>
      <c r="J101" s="110"/>
      <c r="K101" s="109"/>
      <c r="L101" s="111"/>
      <c r="M101" s="112"/>
      <c r="N101" s="112"/>
      <c r="O101" s="113"/>
      <c r="P101" s="109"/>
      <c r="Q101" s="174"/>
      <c r="R101" s="63"/>
      <c r="S101" s="111"/>
      <c r="T101" s="111"/>
      <c r="U101" s="109"/>
      <c r="V101" s="63"/>
    </row>
    <row r="102" spans="2:22" outlineLevel="1">
      <c r="B102" s="6"/>
      <c r="C102" s="212"/>
      <c r="D102" s="212"/>
      <c r="E102" s="109"/>
      <c r="F102" s="109"/>
      <c r="G102" s="109"/>
      <c r="H102" s="109"/>
      <c r="I102" s="110"/>
      <c r="J102" s="110"/>
      <c r="K102" s="109"/>
      <c r="L102" s="111"/>
      <c r="M102" s="112"/>
      <c r="N102" s="112"/>
      <c r="O102" s="113"/>
      <c r="P102" s="109"/>
      <c r="Q102" s="174"/>
      <c r="R102" s="63"/>
      <c r="S102" s="111"/>
      <c r="T102" s="111"/>
      <c r="U102" s="109"/>
      <c r="V102" s="63"/>
    </row>
    <row r="103" spans="2:22" outlineLevel="1">
      <c r="B103" s="6"/>
      <c r="C103" s="212"/>
      <c r="D103" s="212"/>
      <c r="E103" s="109"/>
      <c r="F103" s="109"/>
      <c r="G103" s="109"/>
      <c r="H103" s="109"/>
      <c r="I103" s="110"/>
      <c r="J103" s="110"/>
      <c r="K103" s="109"/>
      <c r="L103" s="111"/>
      <c r="M103" s="112"/>
      <c r="N103" s="112"/>
      <c r="O103" s="113"/>
      <c r="P103" s="109"/>
      <c r="Q103" s="174"/>
      <c r="R103" s="63"/>
      <c r="S103" s="111"/>
      <c r="T103" s="111"/>
      <c r="U103" s="109"/>
      <c r="V103" s="63"/>
    </row>
    <row r="104" spans="2:22" outlineLevel="1">
      <c r="B104" s="6"/>
      <c r="C104" s="212"/>
      <c r="D104" s="212"/>
      <c r="E104" s="109"/>
      <c r="F104" s="109"/>
      <c r="G104" s="109"/>
      <c r="H104" s="109"/>
      <c r="I104" s="110"/>
      <c r="J104" s="110"/>
      <c r="K104" s="109"/>
      <c r="L104" s="111"/>
      <c r="M104" s="112"/>
      <c r="N104" s="112"/>
      <c r="O104" s="113"/>
      <c r="P104" s="109"/>
      <c r="Q104" s="174"/>
      <c r="R104" s="63"/>
      <c r="S104" s="111"/>
      <c r="T104" s="111"/>
      <c r="U104" s="109"/>
      <c r="V104" s="63"/>
    </row>
    <row r="105" spans="2:22" outlineLevel="1">
      <c r="B105" s="6"/>
      <c r="C105" s="212"/>
      <c r="D105" s="212"/>
      <c r="E105" s="109"/>
      <c r="F105" s="109"/>
      <c r="G105" s="109"/>
      <c r="H105" s="109"/>
      <c r="I105" s="110"/>
      <c r="J105" s="110"/>
      <c r="K105" s="109"/>
      <c r="L105" s="111"/>
      <c r="M105" s="112"/>
      <c r="N105" s="112"/>
      <c r="O105" s="113"/>
      <c r="P105" s="109"/>
      <c r="Q105" s="174"/>
      <c r="R105" s="63"/>
      <c r="S105" s="111"/>
      <c r="T105" s="111"/>
      <c r="U105" s="109"/>
      <c r="V105" s="63"/>
    </row>
    <row r="106" spans="2:22" outlineLevel="1">
      <c r="B106" s="6"/>
      <c r="C106" s="212"/>
      <c r="D106" s="212"/>
      <c r="E106" s="109"/>
      <c r="F106" s="109"/>
      <c r="G106" s="109"/>
      <c r="H106" s="109"/>
      <c r="I106" s="110"/>
      <c r="J106" s="110"/>
      <c r="K106" s="109"/>
      <c r="L106" s="111"/>
      <c r="M106" s="112"/>
      <c r="N106" s="112"/>
      <c r="O106" s="113"/>
      <c r="P106" s="109"/>
      <c r="Q106" s="174"/>
      <c r="R106" s="63"/>
      <c r="S106" s="111"/>
      <c r="T106" s="111"/>
      <c r="U106" s="109"/>
      <c r="V106" s="63"/>
    </row>
    <row r="107" spans="2:22" outlineLevel="1">
      <c r="B107" s="6"/>
      <c r="C107" s="212"/>
      <c r="D107" s="212"/>
      <c r="E107" s="109"/>
      <c r="F107" s="109"/>
      <c r="G107" s="109"/>
      <c r="H107" s="109"/>
      <c r="I107" s="110"/>
      <c r="J107" s="110"/>
      <c r="K107" s="109"/>
      <c r="L107" s="111"/>
      <c r="M107" s="112"/>
      <c r="N107" s="112"/>
      <c r="O107" s="113"/>
      <c r="P107" s="109"/>
      <c r="Q107" s="174"/>
      <c r="R107" s="63"/>
      <c r="S107" s="111"/>
      <c r="T107" s="111"/>
      <c r="U107" s="109"/>
      <c r="V107" s="63"/>
    </row>
    <row r="108" spans="2:22" outlineLevel="1">
      <c r="B108" s="6"/>
      <c r="C108" s="212"/>
      <c r="D108" s="212"/>
      <c r="E108" s="109"/>
      <c r="F108" s="109"/>
      <c r="G108" s="109"/>
      <c r="H108" s="109"/>
      <c r="I108" s="110"/>
      <c r="J108" s="110"/>
      <c r="K108" s="109"/>
      <c r="L108" s="111"/>
      <c r="M108" s="112"/>
      <c r="N108" s="112"/>
      <c r="O108" s="113"/>
      <c r="P108" s="109"/>
      <c r="Q108" s="174"/>
      <c r="R108" s="63"/>
      <c r="S108" s="111"/>
      <c r="T108" s="111"/>
      <c r="U108" s="109"/>
      <c r="V108" s="63"/>
    </row>
    <row r="109" spans="2:22" outlineLevel="1">
      <c r="B109" s="6"/>
      <c r="C109" s="212"/>
      <c r="D109" s="212"/>
      <c r="E109" s="109"/>
      <c r="F109" s="109"/>
      <c r="G109" s="109"/>
      <c r="H109" s="109"/>
      <c r="I109" s="110"/>
      <c r="J109" s="110"/>
      <c r="K109" s="109"/>
      <c r="L109" s="111"/>
      <c r="M109" s="112"/>
      <c r="N109" s="112"/>
      <c r="O109" s="113"/>
      <c r="P109" s="109"/>
      <c r="Q109" s="174"/>
      <c r="R109" s="63"/>
      <c r="S109" s="111"/>
      <c r="T109" s="111"/>
      <c r="U109" s="109"/>
      <c r="V109" s="63"/>
    </row>
    <row r="110" spans="2:22" outlineLevel="1">
      <c r="B110" s="6"/>
      <c r="C110" s="212"/>
      <c r="D110" s="212"/>
      <c r="E110" s="109"/>
      <c r="F110" s="109"/>
      <c r="G110" s="109"/>
      <c r="H110" s="109"/>
      <c r="I110" s="110"/>
      <c r="J110" s="110"/>
      <c r="K110" s="109"/>
      <c r="L110" s="111"/>
      <c r="M110" s="112"/>
      <c r="N110" s="112"/>
      <c r="O110" s="113"/>
      <c r="P110" s="109"/>
      <c r="Q110" s="174"/>
      <c r="R110" s="63"/>
      <c r="S110" s="111"/>
      <c r="T110" s="111"/>
      <c r="U110" s="109"/>
      <c r="V110" s="63"/>
    </row>
    <row r="111" spans="2:22" outlineLevel="1">
      <c r="B111" s="6"/>
      <c r="C111" s="212"/>
      <c r="D111" s="212"/>
      <c r="E111" s="109"/>
      <c r="F111" s="109"/>
      <c r="G111" s="109"/>
      <c r="H111" s="109"/>
      <c r="I111" s="110"/>
      <c r="J111" s="110"/>
      <c r="K111" s="109"/>
      <c r="L111" s="111"/>
      <c r="M111" s="112"/>
      <c r="N111" s="112"/>
      <c r="O111" s="113"/>
      <c r="P111" s="109"/>
      <c r="Q111" s="174"/>
      <c r="R111" s="63"/>
      <c r="S111" s="111"/>
      <c r="T111" s="111"/>
      <c r="U111" s="109"/>
      <c r="V111" s="63"/>
    </row>
    <row r="112" spans="2:22" outlineLevel="1">
      <c r="B112" s="6"/>
      <c r="C112" s="212"/>
      <c r="D112" s="212"/>
      <c r="E112" s="109"/>
      <c r="F112" s="109"/>
      <c r="G112" s="109"/>
      <c r="H112" s="109"/>
      <c r="I112" s="110"/>
      <c r="J112" s="110"/>
      <c r="K112" s="109"/>
      <c r="L112" s="111"/>
      <c r="M112" s="112"/>
      <c r="N112" s="112"/>
      <c r="O112" s="113"/>
      <c r="P112" s="109"/>
      <c r="Q112" s="174"/>
      <c r="R112" s="63"/>
      <c r="S112" s="111"/>
      <c r="T112" s="111"/>
      <c r="U112" s="109"/>
      <c r="V112" s="63"/>
    </row>
    <row r="113" spans="2:22" outlineLevel="1">
      <c r="B113" s="6"/>
      <c r="C113" s="212"/>
      <c r="D113" s="212"/>
      <c r="E113" s="109"/>
      <c r="F113" s="109"/>
      <c r="G113" s="109"/>
      <c r="H113" s="109"/>
      <c r="I113" s="110"/>
      <c r="J113" s="110"/>
      <c r="K113" s="109"/>
      <c r="L113" s="111"/>
      <c r="M113" s="112"/>
      <c r="N113" s="112"/>
      <c r="O113" s="113"/>
      <c r="P113" s="109"/>
      <c r="Q113" s="174"/>
      <c r="R113" s="63"/>
      <c r="S113" s="111"/>
      <c r="T113" s="111"/>
      <c r="U113" s="109"/>
      <c r="V113" s="63"/>
    </row>
    <row r="114" spans="2:22" outlineLevel="1">
      <c r="B114" s="6"/>
      <c r="C114" s="212"/>
      <c r="D114" s="212"/>
      <c r="E114" s="109"/>
      <c r="F114" s="109"/>
      <c r="G114" s="109"/>
      <c r="H114" s="109"/>
      <c r="I114" s="110"/>
      <c r="J114" s="110"/>
      <c r="K114" s="109"/>
      <c r="L114" s="111"/>
      <c r="M114" s="112"/>
      <c r="N114" s="112"/>
      <c r="O114" s="113"/>
      <c r="P114" s="109"/>
      <c r="Q114" s="174"/>
      <c r="R114" s="63"/>
      <c r="S114" s="111"/>
      <c r="T114" s="111"/>
      <c r="U114" s="109"/>
      <c r="V114" s="63"/>
    </row>
    <row r="115" spans="2:22" outlineLevel="1">
      <c r="B115" s="6"/>
      <c r="C115" s="212"/>
      <c r="D115" s="212"/>
      <c r="E115" s="109"/>
      <c r="F115" s="109"/>
      <c r="G115" s="109"/>
      <c r="H115" s="109"/>
      <c r="I115" s="110"/>
      <c r="J115" s="110"/>
      <c r="K115" s="109"/>
      <c r="L115" s="111"/>
      <c r="M115" s="112"/>
      <c r="N115" s="112"/>
      <c r="O115" s="113"/>
      <c r="P115" s="109"/>
      <c r="Q115" s="174"/>
      <c r="R115" s="63"/>
      <c r="S115" s="111"/>
      <c r="T115" s="111"/>
      <c r="U115" s="109"/>
      <c r="V115" s="63"/>
    </row>
    <row r="116" spans="2:22" outlineLevel="1">
      <c r="B116" s="6"/>
      <c r="C116" s="212"/>
      <c r="D116" s="212"/>
      <c r="E116" s="109"/>
      <c r="F116" s="109"/>
      <c r="G116" s="109"/>
      <c r="H116" s="109"/>
      <c r="I116" s="110"/>
      <c r="J116" s="110"/>
      <c r="K116" s="109"/>
      <c r="L116" s="111"/>
      <c r="M116" s="112"/>
      <c r="N116" s="112"/>
      <c r="O116" s="113"/>
      <c r="P116" s="109"/>
      <c r="Q116" s="174"/>
      <c r="R116" s="63"/>
      <c r="S116" s="111"/>
      <c r="T116" s="111"/>
      <c r="U116" s="109"/>
      <c r="V116" s="63"/>
    </row>
    <row r="117" spans="2:22" outlineLevel="1">
      <c r="B117" s="6"/>
      <c r="C117" s="212"/>
      <c r="D117" s="212"/>
      <c r="E117" s="109"/>
      <c r="F117" s="109"/>
      <c r="G117" s="109"/>
      <c r="H117" s="109"/>
      <c r="I117" s="110"/>
      <c r="J117" s="110"/>
      <c r="K117" s="109"/>
      <c r="L117" s="111"/>
      <c r="M117" s="112"/>
      <c r="N117" s="112"/>
      <c r="O117" s="113"/>
      <c r="P117" s="109"/>
      <c r="Q117" s="174"/>
      <c r="R117" s="63"/>
      <c r="S117" s="111"/>
      <c r="T117" s="111"/>
      <c r="U117" s="109"/>
      <c r="V117" s="63"/>
    </row>
    <row r="118" spans="2:22" outlineLevel="1">
      <c r="B118" s="6"/>
      <c r="C118" s="212"/>
      <c r="D118" s="212"/>
      <c r="E118" s="109"/>
      <c r="F118" s="109"/>
      <c r="G118" s="109"/>
      <c r="H118" s="109"/>
      <c r="I118" s="110"/>
      <c r="J118" s="110"/>
      <c r="K118" s="109"/>
      <c r="L118" s="111"/>
      <c r="M118" s="112"/>
      <c r="N118" s="112"/>
      <c r="O118" s="113"/>
      <c r="P118" s="109"/>
      <c r="Q118" s="174"/>
      <c r="R118" s="63"/>
      <c r="S118" s="111"/>
      <c r="T118" s="111"/>
      <c r="U118" s="109"/>
      <c r="V118" s="63"/>
    </row>
    <row r="119" spans="2:22" outlineLevel="1">
      <c r="B119" s="6"/>
      <c r="C119" s="212"/>
      <c r="D119" s="212"/>
      <c r="E119" s="109"/>
      <c r="F119" s="109"/>
      <c r="G119" s="109"/>
      <c r="H119" s="109"/>
      <c r="I119" s="110"/>
      <c r="J119" s="110"/>
      <c r="K119" s="109"/>
      <c r="L119" s="111"/>
      <c r="M119" s="112"/>
      <c r="N119" s="112"/>
      <c r="O119" s="113"/>
      <c r="P119" s="109"/>
      <c r="Q119" s="174"/>
      <c r="R119" s="63"/>
      <c r="S119" s="111"/>
      <c r="T119" s="111"/>
      <c r="U119" s="109"/>
      <c r="V119" s="63"/>
    </row>
    <row r="120" spans="2:22" outlineLevel="1">
      <c r="B120" s="6"/>
      <c r="C120" s="212"/>
      <c r="D120" s="212"/>
      <c r="E120" s="109"/>
      <c r="F120" s="109"/>
      <c r="G120" s="109"/>
      <c r="H120" s="109"/>
      <c r="I120" s="110"/>
      <c r="J120" s="110"/>
      <c r="K120" s="109"/>
      <c r="L120" s="111"/>
      <c r="M120" s="112"/>
      <c r="N120" s="112"/>
      <c r="O120" s="113"/>
      <c r="P120" s="109"/>
      <c r="Q120" s="174"/>
      <c r="R120" s="63"/>
      <c r="S120" s="111"/>
      <c r="T120" s="111"/>
      <c r="U120" s="109"/>
      <c r="V120" s="63"/>
    </row>
    <row r="121" spans="2:22" outlineLevel="1">
      <c r="B121" s="6"/>
      <c r="C121" s="212"/>
      <c r="D121" s="212"/>
      <c r="E121" s="109"/>
      <c r="F121" s="109"/>
      <c r="G121" s="109"/>
      <c r="H121" s="109"/>
      <c r="I121" s="110"/>
      <c r="J121" s="110"/>
      <c r="K121" s="109"/>
      <c r="L121" s="111"/>
      <c r="M121" s="112"/>
      <c r="N121" s="112"/>
      <c r="O121" s="113"/>
      <c r="P121" s="109"/>
      <c r="Q121" s="174"/>
      <c r="R121" s="63"/>
      <c r="S121" s="111"/>
      <c r="T121" s="111"/>
      <c r="U121" s="109"/>
      <c r="V121" s="63"/>
    </row>
    <row r="122" spans="2:22" ht="15.75" outlineLevel="1" thickBot="1">
      <c r="B122" s="6"/>
      <c r="C122" s="213"/>
      <c r="D122" s="213"/>
      <c r="E122" s="114"/>
      <c r="F122" s="114"/>
      <c r="G122" s="114"/>
      <c r="H122" s="114"/>
      <c r="I122" s="114"/>
      <c r="J122" s="114"/>
      <c r="K122" s="114"/>
      <c r="L122" s="115"/>
      <c r="M122" s="116"/>
      <c r="N122" s="116"/>
      <c r="O122" s="117"/>
      <c r="P122" s="114"/>
      <c r="Q122" s="266"/>
      <c r="R122" s="63"/>
      <c r="S122" s="124"/>
      <c r="T122" s="124"/>
      <c r="U122" s="125"/>
      <c r="V122" s="63"/>
    </row>
    <row r="123" spans="2:22" ht="15.75" thickBot="1">
      <c r="B123" s="6"/>
      <c r="C123" s="63"/>
      <c r="D123" s="63"/>
      <c r="E123" s="63"/>
      <c r="F123" s="63"/>
      <c r="G123" s="63"/>
      <c r="H123" s="63"/>
      <c r="I123" s="63"/>
      <c r="J123" s="93" t="s">
        <v>56</v>
      </c>
      <c r="K123" s="93"/>
      <c r="L123" s="93"/>
      <c r="M123" s="93"/>
      <c r="N123" s="93"/>
      <c r="O123" s="93"/>
      <c r="P123" s="93"/>
      <c r="Q123" s="255">
        <f>+SUM(Q73:Q122)</f>
        <v>0</v>
      </c>
      <c r="R123" s="63"/>
      <c r="S123" s="94">
        <f t="shared" ref="S123:T123" si="3">+SUM(S73:S122)</f>
        <v>0</v>
      </c>
      <c r="T123" s="94">
        <f t="shared" si="3"/>
        <v>0</v>
      </c>
      <c r="U123" s="63"/>
      <c r="V123" s="63"/>
    </row>
    <row r="124" spans="2:22">
      <c r="B124" s="6"/>
      <c r="C124" s="63"/>
      <c r="D124" s="63"/>
      <c r="E124" s="63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</row>
    <row r="125" spans="2:22" ht="15" customHeight="1">
      <c r="B125" s="6"/>
      <c r="C125" s="64" t="s">
        <v>20</v>
      </c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3"/>
      <c r="S125" s="63"/>
      <c r="T125" s="63"/>
      <c r="U125" s="63"/>
      <c r="V125" s="63"/>
    </row>
    <row r="126" spans="2:22">
      <c r="B126" s="6"/>
      <c r="C126" s="99" t="s">
        <v>121</v>
      </c>
      <c r="D126" s="63"/>
      <c r="E126" s="63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</row>
    <row r="127" spans="2:22" ht="15.75" thickBot="1">
      <c r="B127" s="6"/>
      <c r="C127" s="83" t="s">
        <v>62</v>
      </c>
      <c r="D127" s="63"/>
      <c r="E127" s="63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</row>
    <row r="128" spans="2:22" ht="99.95" customHeight="1" thickBot="1">
      <c r="B128" s="6"/>
      <c r="C128" s="219"/>
      <c r="D128" s="219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63"/>
      <c r="S128" s="63"/>
      <c r="T128" s="63"/>
      <c r="U128" s="63"/>
      <c r="V128" s="63"/>
    </row>
    <row r="129" spans="2:22" ht="15.75" thickBot="1">
      <c r="B129" s="6"/>
      <c r="C129" s="63"/>
      <c r="D129" s="63"/>
      <c r="E129" s="63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75" t="s">
        <v>76</v>
      </c>
      <c r="T129" s="76"/>
      <c r="U129" s="76"/>
      <c r="V129" s="63"/>
    </row>
    <row r="130" spans="2:22" ht="45.75" customHeight="1" thickBot="1">
      <c r="B130" s="6"/>
      <c r="C130" s="215" t="s">
        <v>70</v>
      </c>
      <c r="D130" s="215"/>
      <c r="E130" s="88" t="s">
        <v>71</v>
      </c>
      <c r="F130" s="89" t="s">
        <v>72</v>
      </c>
      <c r="G130" s="89" t="s">
        <v>53</v>
      </c>
      <c r="H130" s="89" t="s">
        <v>52</v>
      </c>
      <c r="I130" s="89" t="s">
        <v>55</v>
      </c>
      <c r="J130" s="89" t="s">
        <v>74</v>
      </c>
      <c r="K130" s="89" t="s">
        <v>73</v>
      </c>
      <c r="L130" s="89" t="s">
        <v>120</v>
      </c>
      <c r="M130" s="89" t="s">
        <v>119</v>
      </c>
      <c r="N130" s="89" t="s">
        <v>145</v>
      </c>
      <c r="O130" s="89" t="s">
        <v>51</v>
      </c>
      <c r="P130" s="89" t="s">
        <v>75</v>
      </c>
      <c r="Q130" s="89" t="s">
        <v>49</v>
      </c>
      <c r="R130" s="63"/>
      <c r="S130" s="74" t="s">
        <v>77</v>
      </c>
      <c r="T130" s="74" t="s">
        <v>78</v>
      </c>
      <c r="U130" s="74" t="s">
        <v>79</v>
      </c>
      <c r="V130" s="63"/>
    </row>
    <row r="131" spans="2:22" ht="15.75" outlineLevel="1" thickBot="1">
      <c r="B131" s="6"/>
      <c r="C131" s="223" t="s">
        <v>105</v>
      </c>
      <c r="D131" s="224"/>
      <c r="E131" s="96" t="s">
        <v>105</v>
      </c>
      <c r="F131" s="96" t="s">
        <v>105</v>
      </c>
      <c r="G131" s="96" t="s">
        <v>105</v>
      </c>
      <c r="H131" s="96" t="s">
        <v>105</v>
      </c>
      <c r="I131" s="96" t="s">
        <v>105</v>
      </c>
      <c r="J131" s="96" t="s">
        <v>105</v>
      </c>
      <c r="K131" s="96" t="s">
        <v>105</v>
      </c>
      <c r="L131" s="92" t="s">
        <v>57</v>
      </c>
      <c r="M131" s="92" t="s">
        <v>58</v>
      </c>
      <c r="N131" s="92" t="s">
        <v>59</v>
      </c>
      <c r="O131" s="92" t="s">
        <v>60</v>
      </c>
      <c r="P131" s="96" t="s">
        <v>105</v>
      </c>
      <c r="Q131" s="265" t="s">
        <v>105</v>
      </c>
      <c r="R131" s="63"/>
      <c r="S131" s="120"/>
      <c r="T131" s="120"/>
      <c r="U131" s="121"/>
      <c r="V131" s="63"/>
    </row>
    <row r="132" spans="2:22" outlineLevel="1">
      <c r="B132" s="6"/>
      <c r="C132" s="212"/>
      <c r="D132" s="212"/>
      <c r="E132" s="109"/>
      <c r="F132" s="109"/>
      <c r="G132" s="109"/>
      <c r="H132" s="109"/>
      <c r="I132" s="110"/>
      <c r="J132" s="110"/>
      <c r="K132" s="109"/>
      <c r="L132" s="111"/>
      <c r="M132" s="112"/>
      <c r="N132" s="112"/>
      <c r="O132" s="113"/>
      <c r="P132" s="109"/>
      <c r="Q132" s="174"/>
      <c r="R132" s="63"/>
      <c r="S132" s="111"/>
      <c r="T132" s="111"/>
      <c r="U132" s="109"/>
      <c r="V132" s="63"/>
    </row>
    <row r="133" spans="2:22" outlineLevel="1">
      <c r="B133" s="6"/>
      <c r="C133" s="212"/>
      <c r="D133" s="212"/>
      <c r="E133" s="109"/>
      <c r="F133" s="109"/>
      <c r="G133" s="109"/>
      <c r="H133" s="109"/>
      <c r="I133" s="110"/>
      <c r="J133" s="110"/>
      <c r="K133" s="109"/>
      <c r="L133" s="111"/>
      <c r="M133" s="112"/>
      <c r="N133" s="112"/>
      <c r="O133" s="113"/>
      <c r="P133" s="109"/>
      <c r="Q133" s="174"/>
      <c r="R133" s="63"/>
      <c r="S133" s="111"/>
      <c r="T133" s="111"/>
      <c r="U133" s="109"/>
      <c r="V133" s="63"/>
    </row>
    <row r="134" spans="2:22" outlineLevel="1">
      <c r="B134" s="6"/>
      <c r="C134" s="212"/>
      <c r="D134" s="212"/>
      <c r="E134" s="109"/>
      <c r="F134" s="109"/>
      <c r="G134" s="109"/>
      <c r="H134" s="109"/>
      <c r="I134" s="110"/>
      <c r="J134" s="110"/>
      <c r="K134" s="109"/>
      <c r="L134" s="111"/>
      <c r="M134" s="112"/>
      <c r="N134" s="112"/>
      <c r="O134" s="113"/>
      <c r="P134" s="109"/>
      <c r="Q134" s="174"/>
      <c r="R134" s="63"/>
      <c r="S134" s="111"/>
      <c r="T134" s="111"/>
      <c r="U134" s="109"/>
      <c r="V134" s="63"/>
    </row>
    <row r="135" spans="2:22" outlineLevel="1">
      <c r="B135" s="6"/>
      <c r="C135" s="212"/>
      <c r="D135" s="212"/>
      <c r="E135" s="109"/>
      <c r="F135" s="109"/>
      <c r="G135" s="109"/>
      <c r="H135" s="109"/>
      <c r="I135" s="110"/>
      <c r="J135" s="110"/>
      <c r="K135" s="109"/>
      <c r="L135" s="111"/>
      <c r="M135" s="112"/>
      <c r="N135" s="112"/>
      <c r="O135" s="113"/>
      <c r="P135" s="109"/>
      <c r="Q135" s="174"/>
      <c r="R135" s="63"/>
      <c r="S135" s="111"/>
      <c r="T135" s="111"/>
      <c r="U135" s="109"/>
      <c r="V135" s="63"/>
    </row>
    <row r="136" spans="2:22" outlineLevel="1">
      <c r="B136" s="6"/>
      <c r="C136" s="212"/>
      <c r="D136" s="212"/>
      <c r="E136" s="109"/>
      <c r="F136" s="109"/>
      <c r="G136" s="109"/>
      <c r="H136" s="109"/>
      <c r="I136" s="110"/>
      <c r="J136" s="110"/>
      <c r="K136" s="109"/>
      <c r="L136" s="111"/>
      <c r="M136" s="112"/>
      <c r="N136" s="112"/>
      <c r="O136" s="113"/>
      <c r="P136" s="109"/>
      <c r="Q136" s="174"/>
      <c r="R136" s="63"/>
      <c r="S136" s="111"/>
      <c r="T136" s="111"/>
      <c r="U136" s="109"/>
      <c r="V136" s="63"/>
    </row>
    <row r="137" spans="2:22" outlineLevel="1">
      <c r="B137" s="6"/>
      <c r="C137" s="212"/>
      <c r="D137" s="212"/>
      <c r="E137" s="109"/>
      <c r="F137" s="109"/>
      <c r="G137" s="109"/>
      <c r="H137" s="109"/>
      <c r="I137" s="110"/>
      <c r="J137" s="110"/>
      <c r="K137" s="109"/>
      <c r="L137" s="111"/>
      <c r="M137" s="112"/>
      <c r="N137" s="112"/>
      <c r="O137" s="113"/>
      <c r="P137" s="109"/>
      <c r="Q137" s="174"/>
      <c r="R137" s="63"/>
      <c r="S137" s="111"/>
      <c r="T137" s="111"/>
      <c r="U137" s="109"/>
      <c r="V137" s="63"/>
    </row>
    <row r="138" spans="2:22" outlineLevel="1">
      <c r="B138" s="6"/>
      <c r="C138" s="212"/>
      <c r="D138" s="212"/>
      <c r="E138" s="109"/>
      <c r="F138" s="109"/>
      <c r="G138" s="109"/>
      <c r="H138" s="109"/>
      <c r="I138" s="110"/>
      <c r="J138" s="110"/>
      <c r="K138" s="109"/>
      <c r="L138" s="111"/>
      <c r="M138" s="112"/>
      <c r="N138" s="112"/>
      <c r="O138" s="113"/>
      <c r="P138" s="109"/>
      <c r="Q138" s="174"/>
      <c r="R138" s="63"/>
      <c r="S138" s="111"/>
      <c r="T138" s="111"/>
      <c r="U138" s="109"/>
      <c r="V138" s="63"/>
    </row>
    <row r="139" spans="2:22" outlineLevel="1">
      <c r="B139" s="6"/>
      <c r="C139" s="212"/>
      <c r="D139" s="212"/>
      <c r="E139" s="109"/>
      <c r="F139" s="109"/>
      <c r="G139" s="109"/>
      <c r="H139" s="109"/>
      <c r="I139" s="110"/>
      <c r="J139" s="110"/>
      <c r="K139" s="109"/>
      <c r="L139" s="111"/>
      <c r="M139" s="112"/>
      <c r="N139" s="112"/>
      <c r="O139" s="113"/>
      <c r="P139" s="109"/>
      <c r="Q139" s="174"/>
      <c r="R139" s="63"/>
      <c r="S139" s="111"/>
      <c r="T139" s="111"/>
      <c r="U139" s="109"/>
      <c r="V139" s="63"/>
    </row>
    <row r="140" spans="2:22" outlineLevel="1">
      <c r="B140" s="6"/>
      <c r="C140" s="212"/>
      <c r="D140" s="212"/>
      <c r="E140" s="109"/>
      <c r="F140" s="109"/>
      <c r="G140" s="109"/>
      <c r="H140" s="109"/>
      <c r="I140" s="110"/>
      <c r="J140" s="110"/>
      <c r="K140" s="109"/>
      <c r="L140" s="111"/>
      <c r="M140" s="112"/>
      <c r="N140" s="112"/>
      <c r="O140" s="113"/>
      <c r="P140" s="109"/>
      <c r="Q140" s="174"/>
      <c r="R140" s="63"/>
      <c r="S140" s="111"/>
      <c r="T140" s="111"/>
      <c r="U140" s="109"/>
      <c r="V140" s="63"/>
    </row>
    <row r="141" spans="2:22" outlineLevel="1">
      <c r="B141" s="6"/>
      <c r="C141" s="212"/>
      <c r="D141" s="212"/>
      <c r="E141" s="109"/>
      <c r="F141" s="109"/>
      <c r="G141" s="109"/>
      <c r="H141" s="109"/>
      <c r="I141" s="110"/>
      <c r="J141" s="110"/>
      <c r="K141" s="109"/>
      <c r="L141" s="111"/>
      <c r="M141" s="112"/>
      <c r="N141" s="112"/>
      <c r="O141" s="113"/>
      <c r="P141" s="109"/>
      <c r="Q141" s="174"/>
      <c r="R141" s="63"/>
      <c r="S141" s="111"/>
      <c r="T141" s="111"/>
      <c r="U141" s="109"/>
      <c r="V141" s="63"/>
    </row>
    <row r="142" spans="2:22" outlineLevel="1">
      <c r="B142" s="6"/>
      <c r="C142" s="212"/>
      <c r="D142" s="212"/>
      <c r="E142" s="109"/>
      <c r="F142" s="109"/>
      <c r="G142" s="109"/>
      <c r="H142" s="109"/>
      <c r="I142" s="110"/>
      <c r="J142" s="110"/>
      <c r="K142" s="109"/>
      <c r="L142" s="111"/>
      <c r="M142" s="112"/>
      <c r="N142" s="112"/>
      <c r="O142" s="113"/>
      <c r="P142" s="109"/>
      <c r="Q142" s="174"/>
      <c r="R142" s="63"/>
      <c r="S142" s="111"/>
      <c r="T142" s="111"/>
      <c r="U142" s="109"/>
      <c r="V142" s="63"/>
    </row>
    <row r="143" spans="2:22" outlineLevel="1">
      <c r="B143" s="6"/>
      <c r="C143" s="212"/>
      <c r="D143" s="212"/>
      <c r="E143" s="109"/>
      <c r="F143" s="109"/>
      <c r="G143" s="109"/>
      <c r="H143" s="109"/>
      <c r="I143" s="110"/>
      <c r="J143" s="110"/>
      <c r="K143" s="109"/>
      <c r="L143" s="111"/>
      <c r="M143" s="112"/>
      <c r="N143" s="112"/>
      <c r="O143" s="113"/>
      <c r="P143" s="109"/>
      <c r="Q143" s="174"/>
      <c r="R143" s="63"/>
      <c r="S143" s="111"/>
      <c r="T143" s="111"/>
      <c r="U143" s="109"/>
      <c r="V143" s="63"/>
    </row>
    <row r="144" spans="2:22" outlineLevel="1">
      <c r="B144" s="6"/>
      <c r="C144" s="212"/>
      <c r="D144" s="212"/>
      <c r="E144" s="109"/>
      <c r="F144" s="109"/>
      <c r="G144" s="109"/>
      <c r="H144" s="109"/>
      <c r="I144" s="110"/>
      <c r="J144" s="110"/>
      <c r="K144" s="109"/>
      <c r="L144" s="111"/>
      <c r="M144" s="112"/>
      <c r="N144" s="112"/>
      <c r="O144" s="113"/>
      <c r="P144" s="109"/>
      <c r="Q144" s="174"/>
      <c r="R144" s="63"/>
      <c r="S144" s="111"/>
      <c r="T144" s="111"/>
      <c r="U144" s="109"/>
      <c r="V144" s="63"/>
    </row>
    <row r="145" spans="2:22" outlineLevel="1">
      <c r="B145" s="6"/>
      <c r="C145" s="212"/>
      <c r="D145" s="212"/>
      <c r="E145" s="109"/>
      <c r="F145" s="109"/>
      <c r="G145" s="109"/>
      <c r="H145" s="109"/>
      <c r="I145" s="110"/>
      <c r="J145" s="110"/>
      <c r="K145" s="109"/>
      <c r="L145" s="111"/>
      <c r="M145" s="112"/>
      <c r="N145" s="112"/>
      <c r="O145" s="113"/>
      <c r="P145" s="109"/>
      <c r="Q145" s="174"/>
      <c r="R145" s="63"/>
      <c r="S145" s="111"/>
      <c r="T145" s="111"/>
      <c r="U145" s="109"/>
      <c r="V145" s="63"/>
    </row>
    <row r="146" spans="2:22" outlineLevel="1">
      <c r="B146" s="6"/>
      <c r="C146" s="212"/>
      <c r="D146" s="212"/>
      <c r="E146" s="109"/>
      <c r="F146" s="109"/>
      <c r="G146" s="109"/>
      <c r="H146" s="109"/>
      <c r="I146" s="110"/>
      <c r="J146" s="110"/>
      <c r="K146" s="109"/>
      <c r="L146" s="111"/>
      <c r="M146" s="112"/>
      <c r="N146" s="112"/>
      <c r="O146" s="113"/>
      <c r="P146" s="109"/>
      <c r="Q146" s="174"/>
      <c r="R146" s="63"/>
      <c r="S146" s="111"/>
      <c r="T146" s="111"/>
      <c r="U146" s="109"/>
      <c r="V146" s="63"/>
    </row>
    <row r="147" spans="2:22" outlineLevel="1">
      <c r="B147" s="6"/>
      <c r="C147" s="212"/>
      <c r="D147" s="212"/>
      <c r="E147" s="109"/>
      <c r="F147" s="109"/>
      <c r="G147" s="109"/>
      <c r="H147" s="109"/>
      <c r="I147" s="110"/>
      <c r="J147" s="110"/>
      <c r="K147" s="109"/>
      <c r="L147" s="111"/>
      <c r="M147" s="112"/>
      <c r="N147" s="112"/>
      <c r="O147" s="113"/>
      <c r="P147" s="109"/>
      <c r="Q147" s="174"/>
      <c r="R147" s="63"/>
      <c r="S147" s="111"/>
      <c r="T147" s="111"/>
      <c r="U147" s="109"/>
      <c r="V147" s="63"/>
    </row>
    <row r="148" spans="2:22" outlineLevel="1">
      <c r="B148" s="6"/>
      <c r="C148" s="212"/>
      <c r="D148" s="212"/>
      <c r="E148" s="109"/>
      <c r="F148" s="109"/>
      <c r="G148" s="109"/>
      <c r="H148" s="109"/>
      <c r="I148" s="110"/>
      <c r="J148" s="110"/>
      <c r="K148" s="109"/>
      <c r="L148" s="111"/>
      <c r="M148" s="112"/>
      <c r="N148" s="112"/>
      <c r="O148" s="113"/>
      <c r="P148" s="109"/>
      <c r="Q148" s="174"/>
      <c r="R148" s="63"/>
      <c r="S148" s="111"/>
      <c r="T148" s="111"/>
      <c r="U148" s="109"/>
      <c r="V148" s="63"/>
    </row>
    <row r="149" spans="2:22" outlineLevel="1">
      <c r="B149" s="6"/>
      <c r="C149" s="212"/>
      <c r="D149" s="212"/>
      <c r="E149" s="109"/>
      <c r="F149" s="109"/>
      <c r="G149" s="109"/>
      <c r="H149" s="109"/>
      <c r="I149" s="110"/>
      <c r="J149" s="110"/>
      <c r="K149" s="109"/>
      <c r="L149" s="111"/>
      <c r="M149" s="112"/>
      <c r="N149" s="112"/>
      <c r="O149" s="113"/>
      <c r="P149" s="109"/>
      <c r="Q149" s="174"/>
      <c r="R149" s="63"/>
      <c r="S149" s="111"/>
      <c r="T149" s="111"/>
      <c r="U149" s="109"/>
      <c r="V149" s="63"/>
    </row>
    <row r="150" spans="2:22" outlineLevel="1">
      <c r="B150" s="6"/>
      <c r="C150" s="212"/>
      <c r="D150" s="212"/>
      <c r="E150" s="109"/>
      <c r="F150" s="109"/>
      <c r="G150" s="109"/>
      <c r="H150" s="109"/>
      <c r="I150" s="110"/>
      <c r="J150" s="110"/>
      <c r="K150" s="109"/>
      <c r="L150" s="111"/>
      <c r="M150" s="112"/>
      <c r="N150" s="112"/>
      <c r="O150" s="113"/>
      <c r="P150" s="109"/>
      <c r="Q150" s="174"/>
      <c r="R150" s="63"/>
      <c r="S150" s="111"/>
      <c r="T150" s="111"/>
      <c r="U150" s="109"/>
      <c r="V150" s="63"/>
    </row>
    <row r="151" spans="2:22" outlineLevel="1">
      <c r="B151" s="6"/>
      <c r="C151" s="212"/>
      <c r="D151" s="212"/>
      <c r="E151" s="109"/>
      <c r="F151" s="109"/>
      <c r="G151" s="109"/>
      <c r="H151" s="109"/>
      <c r="I151" s="110"/>
      <c r="J151" s="110"/>
      <c r="K151" s="109"/>
      <c r="L151" s="111"/>
      <c r="M151" s="112"/>
      <c r="N151" s="112"/>
      <c r="O151" s="113"/>
      <c r="P151" s="109"/>
      <c r="Q151" s="174"/>
      <c r="R151" s="63"/>
      <c r="S151" s="111"/>
      <c r="T151" s="111"/>
      <c r="U151" s="109"/>
      <c r="V151" s="63"/>
    </row>
    <row r="152" spans="2:22" outlineLevel="1">
      <c r="B152" s="6"/>
      <c r="C152" s="212"/>
      <c r="D152" s="212"/>
      <c r="E152" s="109"/>
      <c r="F152" s="109"/>
      <c r="G152" s="109"/>
      <c r="H152" s="109"/>
      <c r="I152" s="110"/>
      <c r="J152" s="110"/>
      <c r="K152" s="109"/>
      <c r="L152" s="111"/>
      <c r="M152" s="112"/>
      <c r="N152" s="112"/>
      <c r="O152" s="113"/>
      <c r="P152" s="109"/>
      <c r="Q152" s="174"/>
      <c r="R152" s="63"/>
      <c r="S152" s="111"/>
      <c r="T152" s="111"/>
      <c r="U152" s="109"/>
      <c r="V152" s="63"/>
    </row>
    <row r="153" spans="2:22" outlineLevel="1">
      <c r="B153" s="6"/>
      <c r="C153" s="212"/>
      <c r="D153" s="212"/>
      <c r="E153" s="109"/>
      <c r="F153" s="109"/>
      <c r="G153" s="109"/>
      <c r="H153" s="109"/>
      <c r="I153" s="110"/>
      <c r="J153" s="110"/>
      <c r="K153" s="109"/>
      <c r="L153" s="111"/>
      <c r="M153" s="112"/>
      <c r="N153" s="112"/>
      <c r="O153" s="113"/>
      <c r="P153" s="109"/>
      <c r="Q153" s="174"/>
      <c r="R153" s="63"/>
      <c r="S153" s="111"/>
      <c r="T153" s="111"/>
      <c r="U153" s="109"/>
      <c r="V153" s="63"/>
    </row>
    <row r="154" spans="2:22" outlineLevel="1">
      <c r="B154" s="6"/>
      <c r="C154" s="212"/>
      <c r="D154" s="212"/>
      <c r="E154" s="109"/>
      <c r="F154" s="109"/>
      <c r="G154" s="109"/>
      <c r="H154" s="109"/>
      <c r="I154" s="110"/>
      <c r="J154" s="110"/>
      <c r="K154" s="109"/>
      <c r="L154" s="111"/>
      <c r="M154" s="112"/>
      <c r="N154" s="112"/>
      <c r="O154" s="113"/>
      <c r="P154" s="109"/>
      <c r="Q154" s="174"/>
      <c r="R154" s="63"/>
      <c r="S154" s="111"/>
      <c r="T154" s="111"/>
      <c r="U154" s="109"/>
      <c r="V154" s="63"/>
    </row>
    <row r="155" spans="2:22" outlineLevel="1">
      <c r="B155" s="6"/>
      <c r="C155" s="212"/>
      <c r="D155" s="212"/>
      <c r="E155" s="109"/>
      <c r="F155" s="109"/>
      <c r="G155" s="109"/>
      <c r="H155" s="109"/>
      <c r="I155" s="110"/>
      <c r="J155" s="110"/>
      <c r="K155" s="109"/>
      <c r="L155" s="111"/>
      <c r="M155" s="112"/>
      <c r="N155" s="112"/>
      <c r="O155" s="113"/>
      <c r="P155" s="109"/>
      <c r="Q155" s="174"/>
      <c r="R155" s="63"/>
      <c r="S155" s="111"/>
      <c r="T155" s="111"/>
      <c r="U155" s="109"/>
      <c r="V155" s="63"/>
    </row>
    <row r="156" spans="2:22" outlineLevel="1">
      <c r="B156" s="6"/>
      <c r="C156" s="212"/>
      <c r="D156" s="212"/>
      <c r="E156" s="109"/>
      <c r="F156" s="109"/>
      <c r="G156" s="109"/>
      <c r="H156" s="109"/>
      <c r="I156" s="110"/>
      <c r="J156" s="110"/>
      <c r="K156" s="109"/>
      <c r="L156" s="111"/>
      <c r="M156" s="112"/>
      <c r="N156" s="112"/>
      <c r="O156" s="113"/>
      <c r="P156" s="109"/>
      <c r="Q156" s="174"/>
      <c r="R156" s="63"/>
      <c r="S156" s="111"/>
      <c r="T156" s="111"/>
      <c r="U156" s="109"/>
      <c r="V156" s="63"/>
    </row>
    <row r="157" spans="2:22" outlineLevel="1">
      <c r="B157" s="6"/>
      <c r="C157" s="212"/>
      <c r="D157" s="212"/>
      <c r="E157" s="109"/>
      <c r="F157" s="109"/>
      <c r="G157" s="109"/>
      <c r="H157" s="109"/>
      <c r="I157" s="110"/>
      <c r="J157" s="110"/>
      <c r="K157" s="109"/>
      <c r="L157" s="111"/>
      <c r="M157" s="112"/>
      <c r="N157" s="112"/>
      <c r="O157" s="113"/>
      <c r="P157" s="109"/>
      <c r="Q157" s="174"/>
      <c r="R157" s="63"/>
      <c r="S157" s="111"/>
      <c r="T157" s="111"/>
      <c r="U157" s="109"/>
      <c r="V157" s="63"/>
    </row>
    <row r="158" spans="2:22" outlineLevel="1">
      <c r="B158" s="6"/>
      <c r="C158" s="212"/>
      <c r="D158" s="212"/>
      <c r="E158" s="109"/>
      <c r="F158" s="109"/>
      <c r="G158" s="109"/>
      <c r="H158" s="109"/>
      <c r="I158" s="110"/>
      <c r="J158" s="110"/>
      <c r="K158" s="109"/>
      <c r="L158" s="111"/>
      <c r="M158" s="112"/>
      <c r="N158" s="112"/>
      <c r="O158" s="113"/>
      <c r="P158" s="109"/>
      <c r="Q158" s="174"/>
      <c r="R158" s="63"/>
      <c r="S158" s="111"/>
      <c r="T158" s="111"/>
      <c r="U158" s="109"/>
      <c r="V158" s="63"/>
    </row>
    <row r="159" spans="2:22" outlineLevel="1">
      <c r="B159" s="6"/>
      <c r="C159" s="212"/>
      <c r="D159" s="212"/>
      <c r="E159" s="109"/>
      <c r="F159" s="109"/>
      <c r="G159" s="109"/>
      <c r="H159" s="109"/>
      <c r="I159" s="110"/>
      <c r="J159" s="110"/>
      <c r="K159" s="109"/>
      <c r="L159" s="111"/>
      <c r="M159" s="112"/>
      <c r="N159" s="112"/>
      <c r="O159" s="113"/>
      <c r="P159" s="109"/>
      <c r="Q159" s="174"/>
      <c r="R159" s="63"/>
      <c r="S159" s="111"/>
      <c r="T159" s="111"/>
      <c r="U159" s="109"/>
      <c r="V159" s="63"/>
    </row>
    <row r="160" spans="2:22" outlineLevel="1">
      <c r="B160" s="6"/>
      <c r="C160" s="212"/>
      <c r="D160" s="212"/>
      <c r="E160" s="109"/>
      <c r="F160" s="109"/>
      <c r="G160" s="109"/>
      <c r="H160" s="109"/>
      <c r="I160" s="110"/>
      <c r="J160" s="110"/>
      <c r="K160" s="109"/>
      <c r="L160" s="111"/>
      <c r="M160" s="112"/>
      <c r="N160" s="112"/>
      <c r="O160" s="113"/>
      <c r="P160" s="109"/>
      <c r="Q160" s="174"/>
      <c r="R160" s="63"/>
      <c r="S160" s="111"/>
      <c r="T160" s="111"/>
      <c r="U160" s="109"/>
      <c r="V160" s="63"/>
    </row>
    <row r="161" spans="2:22" outlineLevel="1">
      <c r="B161" s="6"/>
      <c r="C161" s="212"/>
      <c r="D161" s="212"/>
      <c r="E161" s="109"/>
      <c r="F161" s="109"/>
      <c r="G161" s="109"/>
      <c r="H161" s="109"/>
      <c r="I161" s="110"/>
      <c r="J161" s="110"/>
      <c r="K161" s="109"/>
      <c r="L161" s="111"/>
      <c r="M161" s="112"/>
      <c r="N161" s="112"/>
      <c r="O161" s="113"/>
      <c r="P161" s="109"/>
      <c r="Q161" s="174"/>
      <c r="R161" s="63"/>
      <c r="S161" s="111"/>
      <c r="T161" s="111"/>
      <c r="U161" s="109"/>
      <c r="V161" s="63"/>
    </row>
    <row r="162" spans="2:22" outlineLevel="1">
      <c r="B162" s="6"/>
      <c r="C162" s="212"/>
      <c r="D162" s="212"/>
      <c r="E162" s="109"/>
      <c r="F162" s="109"/>
      <c r="G162" s="109"/>
      <c r="H162" s="109"/>
      <c r="I162" s="110"/>
      <c r="J162" s="110"/>
      <c r="K162" s="109"/>
      <c r="L162" s="111"/>
      <c r="M162" s="112"/>
      <c r="N162" s="112"/>
      <c r="O162" s="113"/>
      <c r="P162" s="109"/>
      <c r="Q162" s="174"/>
      <c r="R162" s="63"/>
      <c r="S162" s="111"/>
      <c r="T162" s="111"/>
      <c r="U162" s="109"/>
      <c r="V162" s="63"/>
    </row>
    <row r="163" spans="2:22" outlineLevel="1">
      <c r="B163" s="6"/>
      <c r="C163" s="212"/>
      <c r="D163" s="212"/>
      <c r="E163" s="109"/>
      <c r="F163" s="109"/>
      <c r="G163" s="109"/>
      <c r="H163" s="109"/>
      <c r="I163" s="110"/>
      <c r="J163" s="110"/>
      <c r="K163" s="109"/>
      <c r="L163" s="111"/>
      <c r="M163" s="112"/>
      <c r="N163" s="112"/>
      <c r="O163" s="113"/>
      <c r="P163" s="109"/>
      <c r="Q163" s="174"/>
      <c r="R163" s="63"/>
      <c r="S163" s="111"/>
      <c r="T163" s="111"/>
      <c r="U163" s="109"/>
      <c r="V163" s="63"/>
    </row>
    <row r="164" spans="2:22" outlineLevel="1">
      <c r="B164" s="6"/>
      <c r="C164" s="212"/>
      <c r="D164" s="212"/>
      <c r="E164" s="109"/>
      <c r="F164" s="109"/>
      <c r="G164" s="109"/>
      <c r="H164" s="109"/>
      <c r="I164" s="110"/>
      <c r="J164" s="110"/>
      <c r="K164" s="109"/>
      <c r="L164" s="111"/>
      <c r="M164" s="112"/>
      <c r="N164" s="112"/>
      <c r="O164" s="113"/>
      <c r="P164" s="109"/>
      <c r="Q164" s="174"/>
      <c r="R164" s="63"/>
      <c r="S164" s="111"/>
      <c r="T164" s="111"/>
      <c r="U164" s="109"/>
      <c r="V164" s="63"/>
    </row>
    <row r="165" spans="2:22" outlineLevel="1">
      <c r="B165" s="6"/>
      <c r="C165" s="212"/>
      <c r="D165" s="212"/>
      <c r="E165" s="109"/>
      <c r="F165" s="109"/>
      <c r="G165" s="109"/>
      <c r="H165" s="109"/>
      <c r="I165" s="110"/>
      <c r="J165" s="110"/>
      <c r="K165" s="109"/>
      <c r="L165" s="111"/>
      <c r="M165" s="112"/>
      <c r="N165" s="112"/>
      <c r="O165" s="113"/>
      <c r="P165" s="109"/>
      <c r="Q165" s="174"/>
      <c r="R165" s="63"/>
      <c r="S165" s="111"/>
      <c r="T165" s="111"/>
      <c r="U165" s="109"/>
      <c r="V165" s="63"/>
    </row>
    <row r="166" spans="2:22" outlineLevel="1">
      <c r="B166" s="6"/>
      <c r="C166" s="212"/>
      <c r="D166" s="212"/>
      <c r="E166" s="109"/>
      <c r="F166" s="109"/>
      <c r="G166" s="109"/>
      <c r="H166" s="109"/>
      <c r="I166" s="110"/>
      <c r="J166" s="110"/>
      <c r="K166" s="109"/>
      <c r="L166" s="111"/>
      <c r="M166" s="112"/>
      <c r="N166" s="112"/>
      <c r="O166" s="113"/>
      <c r="P166" s="109"/>
      <c r="Q166" s="174"/>
      <c r="R166" s="63"/>
      <c r="S166" s="111"/>
      <c r="T166" s="111"/>
      <c r="U166" s="109"/>
      <c r="V166" s="63"/>
    </row>
    <row r="167" spans="2:22" outlineLevel="1">
      <c r="B167" s="6"/>
      <c r="C167" s="212"/>
      <c r="D167" s="212"/>
      <c r="E167" s="109"/>
      <c r="F167" s="109"/>
      <c r="G167" s="109"/>
      <c r="H167" s="109"/>
      <c r="I167" s="110"/>
      <c r="J167" s="110"/>
      <c r="K167" s="109"/>
      <c r="L167" s="111"/>
      <c r="M167" s="112"/>
      <c r="N167" s="112"/>
      <c r="O167" s="113"/>
      <c r="P167" s="109"/>
      <c r="Q167" s="174"/>
      <c r="R167" s="63"/>
      <c r="S167" s="111"/>
      <c r="T167" s="111"/>
      <c r="U167" s="109"/>
      <c r="V167" s="63"/>
    </row>
    <row r="168" spans="2:22" outlineLevel="1">
      <c r="B168" s="6"/>
      <c r="C168" s="212"/>
      <c r="D168" s="212"/>
      <c r="E168" s="109"/>
      <c r="F168" s="109"/>
      <c r="G168" s="109"/>
      <c r="H168" s="109"/>
      <c r="I168" s="110"/>
      <c r="J168" s="110"/>
      <c r="K168" s="109"/>
      <c r="L168" s="111"/>
      <c r="M168" s="112"/>
      <c r="N168" s="112"/>
      <c r="O168" s="113"/>
      <c r="P168" s="109"/>
      <c r="Q168" s="174"/>
      <c r="R168" s="63"/>
      <c r="S168" s="111"/>
      <c r="T168" s="111"/>
      <c r="U168" s="109"/>
      <c r="V168" s="63"/>
    </row>
    <row r="169" spans="2:22" outlineLevel="1">
      <c r="B169" s="6"/>
      <c r="C169" s="212"/>
      <c r="D169" s="212"/>
      <c r="E169" s="109"/>
      <c r="F169" s="109"/>
      <c r="G169" s="109"/>
      <c r="H169" s="109"/>
      <c r="I169" s="110"/>
      <c r="J169" s="110"/>
      <c r="K169" s="109"/>
      <c r="L169" s="111"/>
      <c r="M169" s="112"/>
      <c r="N169" s="112"/>
      <c r="O169" s="113"/>
      <c r="P169" s="109"/>
      <c r="Q169" s="174"/>
      <c r="R169" s="63"/>
      <c r="S169" s="111"/>
      <c r="T169" s="111"/>
      <c r="U169" s="109"/>
      <c r="V169" s="63"/>
    </row>
    <row r="170" spans="2:22" outlineLevel="1">
      <c r="B170" s="6"/>
      <c r="C170" s="212"/>
      <c r="D170" s="212"/>
      <c r="E170" s="109"/>
      <c r="F170" s="109"/>
      <c r="G170" s="109"/>
      <c r="H170" s="109"/>
      <c r="I170" s="110"/>
      <c r="J170" s="110"/>
      <c r="K170" s="109"/>
      <c r="L170" s="111"/>
      <c r="M170" s="112"/>
      <c r="N170" s="112"/>
      <c r="O170" s="113"/>
      <c r="P170" s="109"/>
      <c r="Q170" s="174"/>
      <c r="R170" s="63"/>
      <c r="S170" s="111"/>
      <c r="T170" s="111"/>
      <c r="U170" s="109"/>
      <c r="V170" s="63"/>
    </row>
    <row r="171" spans="2:22" outlineLevel="1">
      <c r="B171" s="6"/>
      <c r="C171" s="212"/>
      <c r="D171" s="212"/>
      <c r="E171" s="109"/>
      <c r="F171" s="109"/>
      <c r="G171" s="109"/>
      <c r="H171" s="109"/>
      <c r="I171" s="110"/>
      <c r="J171" s="110"/>
      <c r="K171" s="109"/>
      <c r="L171" s="111"/>
      <c r="M171" s="112"/>
      <c r="N171" s="112"/>
      <c r="O171" s="113"/>
      <c r="P171" s="109"/>
      <c r="Q171" s="174"/>
      <c r="R171" s="63"/>
      <c r="S171" s="111"/>
      <c r="T171" s="111"/>
      <c r="U171" s="109"/>
      <c r="V171" s="63"/>
    </row>
    <row r="172" spans="2:22" outlineLevel="1">
      <c r="B172" s="6"/>
      <c r="C172" s="212"/>
      <c r="D172" s="212"/>
      <c r="E172" s="109"/>
      <c r="F172" s="109"/>
      <c r="G172" s="109"/>
      <c r="H172" s="109"/>
      <c r="I172" s="110"/>
      <c r="J172" s="110"/>
      <c r="K172" s="109"/>
      <c r="L172" s="111"/>
      <c r="M172" s="112"/>
      <c r="N172" s="112"/>
      <c r="O172" s="113"/>
      <c r="P172" s="109"/>
      <c r="Q172" s="174"/>
      <c r="R172" s="63"/>
      <c r="S172" s="111"/>
      <c r="T172" s="111"/>
      <c r="U172" s="109"/>
      <c r="V172" s="63"/>
    </row>
    <row r="173" spans="2:22" outlineLevel="1">
      <c r="B173" s="6"/>
      <c r="C173" s="212"/>
      <c r="D173" s="212"/>
      <c r="E173" s="109"/>
      <c r="F173" s="109"/>
      <c r="G173" s="109"/>
      <c r="H173" s="109"/>
      <c r="I173" s="110"/>
      <c r="J173" s="110"/>
      <c r="K173" s="109"/>
      <c r="L173" s="111"/>
      <c r="M173" s="112"/>
      <c r="N173" s="112"/>
      <c r="O173" s="113"/>
      <c r="P173" s="109"/>
      <c r="Q173" s="174"/>
      <c r="R173" s="63"/>
      <c r="S173" s="111"/>
      <c r="T173" s="111"/>
      <c r="U173" s="109"/>
      <c r="V173" s="63"/>
    </row>
    <row r="174" spans="2:22" outlineLevel="1">
      <c r="B174" s="6"/>
      <c r="C174" s="212"/>
      <c r="D174" s="212"/>
      <c r="E174" s="109"/>
      <c r="F174" s="109"/>
      <c r="G174" s="109"/>
      <c r="H174" s="109"/>
      <c r="I174" s="110"/>
      <c r="J174" s="110"/>
      <c r="K174" s="109"/>
      <c r="L174" s="111"/>
      <c r="M174" s="112"/>
      <c r="N174" s="112"/>
      <c r="O174" s="113"/>
      <c r="P174" s="109"/>
      <c r="Q174" s="174"/>
      <c r="R174" s="63"/>
      <c r="S174" s="111"/>
      <c r="T174" s="111"/>
      <c r="U174" s="109"/>
      <c r="V174" s="63"/>
    </row>
    <row r="175" spans="2:22" outlineLevel="1">
      <c r="B175" s="6"/>
      <c r="C175" s="212"/>
      <c r="D175" s="212"/>
      <c r="E175" s="109"/>
      <c r="F175" s="109"/>
      <c r="G175" s="109"/>
      <c r="H175" s="109"/>
      <c r="I175" s="110"/>
      <c r="J175" s="110"/>
      <c r="K175" s="109"/>
      <c r="L175" s="111"/>
      <c r="M175" s="112"/>
      <c r="N175" s="112"/>
      <c r="O175" s="113"/>
      <c r="P175" s="109"/>
      <c r="Q175" s="174"/>
      <c r="R175" s="63"/>
      <c r="S175" s="111"/>
      <c r="T175" s="111"/>
      <c r="U175" s="109"/>
      <c r="V175" s="63"/>
    </row>
    <row r="176" spans="2:22" outlineLevel="1">
      <c r="B176" s="6"/>
      <c r="C176" s="212"/>
      <c r="D176" s="212"/>
      <c r="E176" s="109"/>
      <c r="F176" s="109"/>
      <c r="G176" s="109"/>
      <c r="H176" s="109"/>
      <c r="I176" s="110"/>
      <c r="J176" s="110"/>
      <c r="K176" s="109"/>
      <c r="L176" s="111"/>
      <c r="M176" s="112"/>
      <c r="N176" s="112"/>
      <c r="O176" s="113"/>
      <c r="P176" s="109"/>
      <c r="Q176" s="174"/>
      <c r="R176" s="63"/>
      <c r="S176" s="111"/>
      <c r="T176" s="111"/>
      <c r="U176" s="109"/>
      <c r="V176" s="63"/>
    </row>
    <row r="177" spans="2:22" outlineLevel="1">
      <c r="B177" s="6"/>
      <c r="C177" s="212"/>
      <c r="D177" s="212"/>
      <c r="E177" s="109"/>
      <c r="F177" s="109"/>
      <c r="G177" s="109"/>
      <c r="H177" s="109"/>
      <c r="I177" s="110"/>
      <c r="J177" s="110"/>
      <c r="K177" s="109"/>
      <c r="L177" s="111"/>
      <c r="M177" s="112"/>
      <c r="N177" s="112"/>
      <c r="O177" s="113"/>
      <c r="P177" s="109"/>
      <c r="Q177" s="174"/>
      <c r="R177" s="63"/>
      <c r="S177" s="111"/>
      <c r="T177" s="111"/>
      <c r="U177" s="109"/>
      <c r="V177" s="63"/>
    </row>
    <row r="178" spans="2:22" outlineLevel="1">
      <c r="B178" s="6"/>
      <c r="C178" s="212"/>
      <c r="D178" s="212"/>
      <c r="E178" s="109"/>
      <c r="F178" s="109"/>
      <c r="G178" s="109"/>
      <c r="H178" s="109"/>
      <c r="I178" s="110"/>
      <c r="J178" s="110"/>
      <c r="K178" s="109"/>
      <c r="L178" s="111"/>
      <c r="M178" s="112"/>
      <c r="N178" s="112"/>
      <c r="O178" s="113"/>
      <c r="P178" s="109"/>
      <c r="Q178" s="174"/>
      <c r="R178" s="63"/>
      <c r="S178" s="111"/>
      <c r="T178" s="111"/>
      <c r="U178" s="109"/>
      <c r="V178" s="63"/>
    </row>
    <row r="179" spans="2:22" outlineLevel="1">
      <c r="B179" s="6"/>
      <c r="C179" s="212"/>
      <c r="D179" s="212"/>
      <c r="E179" s="109"/>
      <c r="F179" s="109"/>
      <c r="G179" s="109"/>
      <c r="H179" s="109"/>
      <c r="I179" s="110"/>
      <c r="J179" s="110"/>
      <c r="K179" s="109"/>
      <c r="L179" s="111"/>
      <c r="M179" s="112"/>
      <c r="N179" s="112"/>
      <c r="O179" s="113"/>
      <c r="P179" s="109"/>
      <c r="Q179" s="174"/>
      <c r="R179" s="63"/>
      <c r="S179" s="111"/>
      <c r="T179" s="111"/>
      <c r="U179" s="109"/>
      <c r="V179" s="63"/>
    </row>
    <row r="180" spans="2:22" outlineLevel="1">
      <c r="B180" s="6"/>
      <c r="C180" s="212"/>
      <c r="D180" s="212"/>
      <c r="E180" s="109"/>
      <c r="F180" s="109"/>
      <c r="G180" s="109"/>
      <c r="H180" s="109"/>
      <c r="I180" s="110"/>
      <c r="J180" s="110"/>
      <c r="K180" s="109"/>
      <c r="L180" s="111"/>
      <c r="M180" s="112"/>
      <c r="N180" s="112"/>
      <c r="O180" s="113"/>
      <c r="P180" s="109"/>
      <c r="Q180" s="174"/>
      <c r="R180" s="63"/>
      <c r="S180" s="111"/>
      <c r="T180" s="111"/>
      <c r="U180" s="109"/>
      <c r="V180" s="63"/>
    </row>
    <row r="181" spans="2:22" ht="15.75" outlineLevel="1" thickBot="1">
      <c r="B181" s="6"/>
      <c r="C181" s="213"/>
      <c r="D181" s="213"/>
      <c r="E181" s="114"/>
      <c r="F181" s="114"/>
      <c r="G181" s="114"/>
      <c r="H181" s="114"/>
      <c r="I181" s="114"/>
      <c r="J181" s="114"/>
      <c r="K181" s="114"/>
      <c r="L181" s="115"/>
      <c r="M181" s="116"/>
      <c r="N181" s="116"/>
      <c r="O181" s="117"/>
      <c r="P181" s="114"/>
      <c r="Q181" s="266"/>
      <c r="R181" s="63"/>
      <c r="S181" s="122"/>
      <c r="T181" s="122"/>
      <c r="U181" s="123"/>
      <c r="V181" s="63"/>
    </row>
    <row r="182" spans="2:22" ht="15.75" thickBot="1">
      <c r="B182" s="6"/>
      <c r="C182" s="63"/>
      <c r="D182" s="63"/>
      <c r="E182" s="63"/>
      <c r="F182" s="63"/>
      <c r="G182" s="63"/>
      <c r="H182" s="63"/>
      <c r="I182" s="63"/>
      <c r="J182" s="90" t="s">
        <v>56</v>
      </c>
      <c r="K182" s="90"/>
      <c r="L182" s="90"/>
      <c r="M182" s="90"/>
      <c r="N182" s="90"/>
      <c r="O182" s="90"/>
      <c r="P182" s="90"/>
      <c r="Q182" s="118">
        <f>+SUM(Q132:Q181)</f>
        <v>0</v>
      </c>
      <c r="R182" s="63"/>
      <c r="S182" s="91">
        <f t="shared" ref="S182:T182" si="4">+SUM(S132:S181)</f>
        <v>0</v>
      </c>
      <c r="T182" s="91">
        <f t="shared" si="4"/>
        <v>0</v>
      </c>
      <c r="U182" s="63"/>
      <c r="V182" s="63"/>
    </row>
    <row r="183" spans="2:22">
      <c r="B183" s="6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</row>
    <row r="184" spans="2:22" ht="15" customHeight="1">
      <c r="B184" s="6"/>
      <c r="C184" s="64" t="s">
        <v>21</v>
      </c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3"/>
      <c r="S184" s="63"/>
      <c r="T184" s="63"/>
      <c r="U184" s="63"/>
      <c r="V184" s="63"/>
    </row>
    <row r="185" spans="2:22" ht="11.25" customHeight="1">
      <c r="B185" s="6"/>
      <c r="C185" s="99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</row>
    <row r="186" spans="2:22" ht="15.75" thickBot="1">
      <c r="B186" s="6"/>
      <c r="C186" s="83" t="s">
        <v>62</v>
      </c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</row>
    <row r="187" spans="2:22" ht="99.95" customHeight="1" thickBot="1">
      <c r="B187" s="6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19"/>
      <c r="R187" s="63"/>
      <c r="S187" s="63"/>
      <c r="T187" s="63"/>
      <c r="U187" s="63"/>
      <c r="V187" s="63"/>
    </row>
    <row r="188" spans="2:22" ht="15.75" thickBot="1">
      <c r="B188" s="6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75" t="s">
        <v>76</v>
      </c>
      <c r="T188" s="76"/>
      <c r="U188" s="76"/>
      <c r="V188" s="63"/>
    </row>
    <row r="189" spans="2:22" ht="30" customHeight="1" thickBot="1">
      <c r="B189" s="6"/>
      <c r="C189" s="215" t="s">
        <v>70</v>
      </c>
      <c r="D189" s="215"/>
      <c r="E189" s="88" t="s">
        <v>71</v>
      </c>
      <c r="F189" s="89" t="s">
        <v>72</v>
      </c>
      <c r="G189" s="89" t="s">
        <v>53</v>
      </c>
      <c r="H189" s="89" t="s">
        <v>52</v>
      </c>
      <c r="I189" s="217" t="s">
        <v>55</v>
      </c>
      <c r="J189" s="217"/>
      <c r="K189" s="217"/>
      <c r="L189" s="217"/>
      <c r="M189" s="217"/>
      <c r="N189" s="89" t="s">
        <v>74</v>
      </c>
      <c r="O189" s="89" t="s">
        <v>73</v>
      </c>
      <c r="P189" s="89" t="s">
        <v>75</v>
      </c>
      <c r="Q189" s="89" t="s">
        <v>49</v>
      </c>
      <c r="R189" s="63"/>
      <c r="S189" s="74" t="s">
        <v>77</v>
      </c>
      <c r="T189" s="74" t="s">
        <v>78</v>
      </c>
      <c r="U189" s="74" t="s">
        <v>79</v>
      </c>
      <c r="V189" s="63"/>
    </row>
    <row r="190" spans="2:22" outlineLevel="1">
      <c r="B190" s="6"/>
      <c r="C190" s="216"/>
      <c r="D190" s="216"/>
      <c r="E190" s="169"/>
      <c r="F190" s="169"/>
      <c r="G190" s="170"/>
      <c r="H190" s="170"/>
      <c r="I190" s="222"/>
      <c r="J190" s="222"/>
      <c r="K190" s="222"/>
      <c r="L190" s="222"/>
      <c r="M190" s="222"/>
      <c r="N190" s="170"/>
      <c r="O190" s="170"/>
      <c r="P190" s="170"/>
      <c r="Q190" s="257"/>
      <c r="R190" s="63"/>
      <c r="S190" s="120"/>
      <c r="T190" s="120"/>
      <c r="U190" s="121"/>
      <c r="V190" s="63"/>
    </row>
    <row r="191" spans="2:22" outlineLevel="1">
      <c r="B191" s="6"/>
      <c r="C191" s="212"/>
      <c r="D191" s="212"/>
      <c r="E191" s="109"/>
      <c r="F191" s="109"/>
      <c r="G191" s="109"/>
      <c r="H191" s="109"/>
      <c r="I191" s="220"/>
      <c r="J191" s="220"/>
      <c r="K191" s="220"/>
      <c r="L191" s="220"/>
      <c r="M191" s="220"/>
      <c r="N191" s="109"/>
      <c r="O191" s="109"/>
      <c r="P191" s="109"/>
      <c r="Q191" s="258"/>
      <c r="R191" s="63"/>
      <c r="S191" s="111"/>
      <c r="T191" s="111"/>
      <c r="U191" s="109"/>
      <c r="V191" s="63"/>
    </row>
    <row r="192" spans="2:22" outlineLevel="1">
      <c r="B192" s="6"/>
      <c r="C192" s="212"/>
      <c r="D192" s="212"/>
      <c r="E192" s="109"/>
      <c r="F192" s="109"/>
      <c r="G192" s="109"/>
      <c r="H192" s="109"/>
      <c r="I192" s="220"/>
      <c r="J192" s="220"/>
      <c r="K192" s="220"/>
      <c r="L192" s="220"/>
      <c r="M192" s="220"/>
      <c r="N192" s="109"/>
      <c r="O192" s="109"/>
      <c r="P192" s="109"/>
      <c r="Q192" s="258"/>
      <c r="R192" s="63"/>
      <c r="S192" s="111"/>
      <c r="T192" s="111"/>
      <c r="U192" s="109"/>
      <c r="V192" s="63"/>
    </row>
    <row r="193" spans="2:22" outlineLevel="1">
      <c r="B193" s="6"/>
      <c r="C193" s="212"/>
      <c r="D193" s="212"/>
      <c r="E193" s="109"/>
      <c r="F193" s="109"/>
      <c r="G193" s="109"/>
      <c r="H193" s="109"/>
      <c r="I193" s="220"/>
      <c r="J193" s="220"/>
      <c r="K193" s="220"/>
      <c r="L193" s="220"/>
      <c r="M193" s="220"/>
      <c r="N193" s="109"/>
      <c r="O193" s="109"/>
      <c r="P193" s="109"/>
      <c r="Q193" s="258"/>
      <c r="R193" s="63"/>
      <c r="S193" s="111"/>
      <c r="T193" s="111"/>
      <c r="U193" s="109"/>
      <c r="V193" s="63"/>
    </row>
    <row r="194" spans="2:22" outlineLevel="1">
      <c r="B194" s="6"/>
      <c r="C194" s="212"/>
      <c r="D194" s="212"/>
      <c r="E194" s="109"/>
      <c r="F194" s="109"/>
      <c r="G194" s="109"/>
      <c r="H194" s="109"/>
      <c r="I194" s="220"/>
      <c r="J194" s="220"/>
      <c r="K194" s="220"/>
      <c r="L194" s="220"/>
      <c r="M194" s="220"/>
      <c r="N194" s="109"/>
      <c r="O194" s="109"/>
      <c r="P194" s="109"/>
      <c r="Q194" s="258"/>
      <c r="R194" s="63"/>
      <c r="S194" s="111"/>
      <c r="T194" s="111"/>
      <c r="U194" s="109"/>
      <c r="V194" s="63"/>
    </row>
    <row r="195" spans="2:22" outlineLevel="1">
      <c r="B195" s="6"/>
      <c r="C195" s="212"/>
      <c r="D195" s="212"/>
      <c r="E195" s="109"/>
      <c r="F195" s="109"/>
      <c r="G195" s="109"/>
      <c r="H195" s="109"/>
      <c r="I195" s="220"/>
      <c r="J195" s="220"/>
      <c r="K195" s="220"/>
      <c r="L195" s="220"/>
      <c r="M195" s="220"/>
      <c r="N195" s="109"/>
      <c r="O195" s="109"/>
      <c r="P195" s="109"/>
      <c r="Q195" s="258"/>
      <c r="R195" s="63"/>
      <c r="S195" s="111"/>
      <c r="T195" s="111"/>
      <c r="U195" s="109"/>
      <c r="V195" s="63"/>
    </row>
    <row r="196" spans="2:22" outlineLevel="1">
      <c r="B196" s="6"/>
      <c r="C196" s="212"/>
      <c r="D196" s="212"/>
      <c r="E196" s="109"/>
      <c r="F196" s="109"/>
      <c r="G196" s="109"/>
      <c r="H196" s="109"/>
      <c r="I196" s="220"/>
      <c r="J196" s="220"/>
      <c r="K196" s="220"/>
      <c r="L196" s="220"/>
      <c r="M196" s="220"/>
      <c r="N196" s="109"/>
      <c r="O196" s="109"/>
      <c r="P196" s="109"/>
      <c r="Q196" s="258"/>
      <c r="R196" s="63"/>
      <c r="S196" s="111"/>
      <c r="T196" s="111"/>
      <c r="U196" s="109"/>
      <c r="V196" s="63"/>
    </row>
    <row r="197" spans="2:22" outlineLevel="1">
      <c r="B197" s="6"/>
      <c r="C197" s="212"/>
      <c r="D197" s="212"/>
      <c r="E197" s="109"/>
      <c r="F197" s="109"/>
      <c r="G197" s="109"/>
      <c r="H197" s="109"/>
      <c r="I197" s="220"/>
      <c r="J197" s="220"/>
      <c r="K197" s="220"/>
      <c r="L197" s="220"/>
      <c r="M197" s="220"/>
      <c r="N197" s="109"/>
      <c r="O197" s="109"/>
      <c r="P197" s="109"/>
      <c r="Q197" s="258"/>
      <c r="R197" s="63"/>
      <c r="S197" s="111"/>
      <c r="T197" s="111"/>
      <c r="U197" s="109"/>
      <c r="V197" s="63"/>
    </row>
    <row r="198" spans="2:22" outlineLevel="1">
      <c r="B198" s="6"/>
      <c r="C198" s="212"/>
      <c r="D198" s="212"/>
      <c r="E198" s="109"/>
      <c r="F198" s="109"/>
      <c r="G198" s="109"/>
      <c r="H198" s="109"/>
      <c r="I198" s="220"/>
      <c r="J198" s="220"/>
      <c r="K198" s="220"/>
      <c r="L198" s="220"/>
      <c r="M198" s="220"/>
      <c r="N198" s="109"/>
      <c r="O198" s="109"/>
      <c r="P198" s="109"/>
      <c r="Q198" s="258"/>
      <c r="R198" s="63"/>
      <c r="S198" s="111"/>
      <c r="T198" s="111"/>
      <c r="U198" s="109"/>
      <c r="V198" s="63"/>
    </row>
    <row r="199" spans="2:22" ht="15.75" outlineLevel="1" thickBot="1">
      <c r="B199" s="6"/>
      <c r="C199" s="213"/>
      <c r="D199" s="213"/>
      <c r="E199" s="114"/>
      <c r="F199" s="114"/>
      <c r="G199" s="114"/>
      <c r="H199" s="114"/>
      <c r="I199" s="171"/>
      <c r="J199" s="171"/>
      <c r="K199" s="114"/>
      <c r="L199" s="114"/>
      <c r="M199" s="114"/>
      <c r="N199" s="114"/>
      <c r="O199" s="114"/>
      <c r="P199" s="114"/>
      <c r="Q199" s="259"/>
      <c r="R199" s="63"/>
      <c r="S199" s="111"/>
      <c r="T199" s="111"/>
      <c r="U199" s="109"/>
      <c r="V199" s="63"/>
    </row>
    <row r="200" spans="2:22" ht="15.75" thickBot="1">
      <c r="B200" s="6"/>
      <c r="C200" s="63"/>
      <c r="D200" s="63"/>
      <c r="E200" s="63"/>
      <c r="F200" s="63"/>
      <c r="G200" s="63"/>
      <c r="H200" s="63"/>
      <c r="I200" s="63"/>
      <c r="J200" s="90" t="s">
        <v>56</v>
      </c>
      <c r="K200" s="90"/>
      <c r="L200" s="90"/>
      <c r="M200" s="90"/>
      <c r="N200" s="90"/>
      <c r="O200" s="90"/>
      <c r="P200" s="90"/>
      <c r="Q200" s="260">
        <f>+SUM(Q190:Q199)</f>
        <v>0</v>
      </c>
      <c r="R200" s="63"/>
      <c r="S200" s="119">
        <f t="shared" ref="S200:T200" si="5">+SUM(S190:S199)</f>
        <v>0</v>
      </c>
      <c r="T200" s="119">
        <f t="shared" si="5"/>
        <v>0</v>
      </c>
      <c r="U200" s="63"/>
      <c r="V200" s="63"/>
    </row>
    <row r="201" spans="2:22">
      <c r="B201" s="6"/>
      <c r="C201" s="63"/>
      <c r="D201" s="63"/>
      <c r="E201" s="63"/>
      <c r="F201" s="63"/>
      <c r="G201" s="63"/>
      <c r="H201" s="63"/>
      <c r="I201" s="63"/>
      <c r="J201" s="86"/>
      <c r="K201" s="86"/>
      <c r="L201" s="86"/>
      <c r="M201" s="86"/>
      <c r="N201" s="86"/>
      <c r="O201" s="86"/>
      <c r="P201" s="86"/>
      <c r="Q201" s="87"/>
      <c r="R201" s="63"/>
      <c r="S201" s="63"/>
      <c r="T201" s="63"/>
      <c r="U201" s="63"/>
      <c r="V201" s="63"/>
    </row>
    <row r="202" spans="2:22" ht="15" customHeight="1">
      <c r="B202" s="6"/>
      <c r="C202" s="64" t="s">
        <v>22</v>
      </c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3"/>
      <c r="S202" s="63"/>
      <c r="T202" s="63"/>
      <c r="U202" s="63"/>
      <c r="V202" s="63"/>
    </row>
    <row r="203" spans="2:22" ht="11.25" customHeight="1">
      <c r="B203" s="6"/>
      <c r="C203" s="99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</row>
    <row r="204" spans="2:22" ht="15.75" thickBot="1">
      <c r="B204" s="6"/>
      <c r="C204" s="83" t="s">
        <v>62</v>
      </c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</row>
    <row r="205" spans="2:22" ht="99.95" customHeight="1" thickBot="1">
      <c r="B205" s="6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19"/>
      <c r="R205" s="63"/>
      <c r="S205" s="63"/>
      <c r="T205" s="63"/>
      <c r="U205" s="63"/>
      <c r="V205" s="63"/>
    </row>
    <row r="206" spans="2:22" ht="15.75" thickBot="1">
      <c r="B206" s="6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75" t="s">
        <v>76</v>
      </c>
      <c r="T206" s="76"/>
      <c r="U206" s="76"/>
      <c r="V206" s="63"/>
    </row>
    <row r="207" spans="2:22" ht="29.25" customHeight="1" thickBot="1">
      <c r="B207" s="6"/>
      <c r="C207" s="215" t="s">
        <v>70</v>
      </c>
      <c r="D207" s="215"/>
      <c r="E207" s="88" t="s">
        <v>71</v>
      </c>
      <c r="F207" s="89" t="s">
        <v>72</v>
      </c>
      <c r="G207" s="89" t="s">
        <v>53</v>
      </c>
      <c r="H207" s="89" t="s">
        <v>52</v>
      </c>
      <c r="I207" s="217" t="s">
        <v>55</v>
      </c>
      <c r="J207" s="217"/>
      <c r="K207" s="217"/>
      <c r="L207" s="217"/>
      <c r="M207" s="217"/>
      <c r="N207" s="89" t="s">
        <v>74</v>
      </c>
      <c r="O207" s="89" t="s">
        <v>73</v>
      </c>
      <c r="P207" s="89" t="s">
        <v>75</v>
      </c>
      <c r="Q207" s="89" t="s">
        <v>49</v>
      </c>
      <c r="R207" s="63"/>
      <c r="S207" s="74" t="s">
        <v>77</v>
      </c>
      <c r="T207" s="74" t="s">
        <v>78</v>
      </c>
      <c r="U207" s="74" t="s">
        <v>79</v>
      </c>
      <c r="V207" s="63"/>
    </row>
    <row r="208" spans="2:22" outlineLevel="1">
      <c r="B208" s="6"/>
      <c r="C208" s="216"/>
      <c r="D208" s="216"/>
      <c r="E208" s="169"/>
      <c r="F208" s="169"/>
      <c r="G208" s="170"/>
      <c r="H208" s="170"/>
      <c r="I208" s="222"/>
      <c r="J208" s="222"/>
      <c r="K208" s="222"/>
      <c r="L208" s="222"/>
      <c r="M208" s="222"/>
      <c r="N208" s="170"/>
      <c r="O208" s="170"/>
      <c r="P208" s="170"/>
      <c r="Q208" s="257"/>
      <c r="R208" s="63"/>
      <c r="S208" s="120"/>
      <c r="T208" s="120"/>
      <c r="U208" s="121"/>
      <c r="V208" s="63"/>
    </row>
    <row r="209" spans="2:22" outlineLevel="1">
      <c r="B209" s="6"/>
      <c r="C209" s="212"/>
      <c r="D209" s="212"/>
      <c r="E209" s="109"/>
      <c r="F209" s="109"/>
      <c r="G209" s="109"/>
      <c r="H209" s="109"/>
      <c r="I209" s="220"/>
      <c r="J209" s="220"/>
      <c r="K209" s="220"/>
      <c r="L209" s="220"/>
      <c r="M209" s="220"/>
      <c r="N209" s="109"/>
      <c r="O209" s="109"/>
      <c r="P209" s="109"/>
      <c r="Q209" s="258"/>
      <c r="R209" s="63"/>
      <c r="S209" s="111"/>
      <c r="T209" s="111"/>
      <c r="U209" s="109"/>
      <c r="V209" s="63"/>
    </row>
    <row r="210" spans="2:22" outlineLevel="1">
      <c r="B210" s="6"/>
      <c r="C210" s="212"/>
      <c r="D210" s="212"/>
      <c r="E210" s="109"/>
      <c r="F210" s="109"/>
      <c r="G210" s="109"/>
      <c r="H210" s="109"/>
      <c r="I210" s="220"/>
      <c r="J210" s="220"/>
      <c r="K210" s="220"/>
      <c r="L210" s="220"/>
      <c r="M210" s="220"/>
      <c r="N210" s="109"/>
      <c r="O210" s="109"/>
      <c r="P210" s="109"/>
      <c r="Q210" s="258"/>
      <c r="R210" s="63"/>
      <c r="S210" s="111"/>
      <c r="T210" s="111"/>
      <c r="U210" s="109"/>
      <c r="V210" s="63"/>
    </row>
    <row r="211" spans="2:22" outlineLevel="1">
      <c r="B211" s="6"/>
      <c r="C211" s="212"/>
      <c r="D211" s="212"/>
      <c r="E211" s="109"/>
      <c r="F211" s="109"/>
      <c r="G211" s="109"/>
      <c r="H211" s="109"/>
      <c r="I211" s="220"/>
      <c r="J211" s="220"/>
      <c r="K211" s="220"/>
      <c r="L211" s="220"/>
      <c r="M211" s="220"/>
      <c r="N211" s="109"/>
      <c r="O211" s="109"/>
      <c r="P211" s="109"/>
      <c r="Q211" s="258"/>
      <c r="R211" s="63"/>
      <c r="S211" s="111"/>
      <c r="T211" s="111"/>
      <c r="U211" s="109"/>
      <c r="V211" s="63"/>
    </row>
    <row r="212" spans="2:22" outlineLevel="1">
      <c r="B212" s="6"/>
      <c r="C212" s="212"/>
      <c r="D212" s="212"/>
      <c r="E212" s="109"/>
      <c r="F212" s="109"/>
      <c r="G212" s="109"/>
      <c r="H212" s="109"/>
      <c r="I212" s="220"/>
      <c r="J212" s="220"/>
      <c r="K212" s="220"/>
      <c r="L212" s="220"/>
      <c r="M212" s="220"/>
      <c r="N212" s="109"/>
      <c r="O212" s="109"/>
      <c r="P212" s="109"/>
      <c r="Q212" s="258"/>
      <c r="R212" s="63"/>
      <c r="S212" s="111"/>
      <c r="T212" s="111"/>
      <c r="U212" s="109"/>
      <c r="V212" s="63"/>
    </row>
    <row r="213" spans="2:22" outlineLevel="1">
      <c r="B213" s="6"/>
      <c r="C213" s="212"/>
      <c r="D213" s="212"/>
      <c r="E213" s="109"/>
      <c r="F213" s="109"/>
      <c r="G213" s="109"/>
      <c r="H213" s="109"/>
      <c r="I213" s="220"/>
      <c r="J213" s="220"/>
      <c r="K213" s="220"/>
      <c r="L213" s="220"/>
      <c r="M213" s="220"/>
      <c r="N213" s="109"/>
      <c r="O213" s="109"/>
      <c r="P213" s="109"/>
      <c r="Q213" s="258"/>
      <c r="R213" s="63"/>
      <c r="S213" s="111"/>
      <c r="T213" s="111"/>
      <c r="U213" s="109"/>
      <c r="V213" s="63"/>
    </row>
    <row r="214" spans="2:22" outlineLevel="1">
      <c r="B214" s="6"/>
      <c r="C214" s="212"/>
      <c r="D214" s="212"/>
      <c r="E214" s="109"/>
      <c r="F214" s="109"/>
      <c r="G214" s="109"/>
      <c r="H214" s="109"/>
      <c r="I214" s="220"/>
      <c r="J214" s="220"/>
      <c r="K214" s="220"/>
      <c r="L214" s="220"/>
      <c r="M214" s="220"/>
      <c r="N214" s="109"/>
      <c r="O214" s="109"/>
      <c r="P214" s="109"/>
      <c r="Q214" s="258"/>
      <c r="R214" s="63"/>
      <c r="S214" s="111"/>
      <c r="T214" s="111"/>
      <c r="U214" s="109"/>
      <c r="V214" s="63"/>
    </row>
    <row r="215" spans="2:22" outlineLevel="1">
      <c r="B215" s="6"/>
      <c r="C215" s="212"/>
      <c r="D215" s="212"/>
      <c r="E215" s="109"/>
      <c r="F215" s="109"/>
      <c r="G215" s="109"/>
      <c r="H215" s="109"/>
      <c r="I215" s="220"/>
      <c r="J215" s="220"/>
      <c r="K215" s="220"/>
      <c r="L215" s="220"/>
      <c r="M215" s="220"/>
      <c r="N215" s="109"/>
      <c r="O215" s="109"/>
      <c r="P215" s="109"/>
      <c r="Q215" s="258"/>
      <c r="R215" s="63"/>
      <c r="S215" s="111"/>
      <c r="T215" s="111"/>
      <c r="U215" s="109"/>
      <c r="V215" s="63"/>
    </row>
    <row r="216" spans="2:22" outlineLevel="1">
      <c r="B216" s="6"/>
      <c r="C216" s="212"/>
      <c r="D216" s="212"/>
      <c r="E216" s="109"/>
      <c r="F216" s="109"/>
      <c r="G216" s="109"/>
      <c r="H216" s="109"/>
      <c r="I216" s="220"/>
      <c r="J216" s="220"/>
      <c r="K216" s="220"/>
      <c r="L216" s="220"/>
      <c r="M216" s="220"/>
      <c r="N216" s="109"/>
      <c r="O216" s="109"/>
      <c r="P216" s="109"/>
      <c r="Q216" s="258"/>
      <c r="R216" s="63"/>
      <c r="S216" s="111"/>
      <c r="T216" s="111"/>
      <c r="U216" s="109"/>
      <c r="V216" s="63"/>
    </row>
    <row r="217" spans="2:22" outlineLevel="1">
      <c r="B217" s="6"/>
      <c r="C217" s="212"/>
      <c r="D217" s="212"/>
      <c r="E217" s="109"/>
      <c r="F217" s="109"/>
      <c r="G217" s="109"/>
      <c r="H217" s="109"/>
      <c r="I217" s="220"/>
      <c r="J217" s="220"/>
      <c r="K217" s="220"/>
      <c r="L217" s="220"/>
      <c r="M217" s="220"/>
      <c r="N217" s="109"/>
      <c r="O217" s="109"/>
      <c r="P217" s="109"/>
      <c r="Q217" s="258"/>
      <c r="R217" s="63"/>
      <c r="S217" s="111"/>
      <c r="T217" s="111"/>
      <c r="U217" s="109"/>
      <c r="V217" s="63"/>
    </row>
    <row r="218" spans="2:22" outlineLevel="1">
      <c r="B218" s="6"/>
      <c r="C218" s="212"/>
      <c r="D218" s="212"/>
      <c r="E218" s="109"/>
      <c r="F218" s="109"/>
      <c r="G218" s="109"/>
      <c r="H218" s="109"/>
      <c r="I218" s="220"/>
      <c r="J218" s="220"/>
      <c r="K218" s="220"/>
      <c r="L218" s="220"/>
      <c r="M218" s="220"/>
      <c r="N218" s="109"/>
      <c r="O218" s="109"/>
      <c r="P218" s="109"/>
      <c r="Q218" s="258"/>
      <c r="R218" s="63"/>
      <c r="S218" s="111"/>
      <c r="T218" s="111"/>
      <c r="U218" s="109"/>
      <c r="V218" s="63"/>
    </row>
    <row r="219" spans="2:22" outlineLevel="1">
      <c r="B219" s="6"/>
      <c r="C219" s="212"/>
      <c r="D219" s="212"/>
      <c r="E219" s="109"/>
      <c r="F219" s="109"/>
      <c r="G219" s="109"/>
      <c r="H219" s="109"/>
      <c r="I219" s="220"/>
      <c r="J219" s="220"/>
      <c r="K219" s="220"/>
      <c r="L219" s="220"/>
      <c r="M219" s="220"/>
      <c r="N219" s="109"/>
      <c r="O219" s="109"/>
      <c r="P219" s="109"/>
      <c r="Q219" s="258"/>
      <c r="R219" s="63"/>
      <c r="S219" s="111"/>
      <c r="T219" s="111"/>
      <c r="U219" s="109"/>
      <c r="V219" s="63"/>
    </row>
    <row r="220" spans="2:22" outlineLevel="1">
      <c r="B220" s="6"/>
      <c r="C220" s="212"/>
      <c r="D220" s="212"/>
      <c r="E220" s="109"/>
      <c r="F220" s="109"/>
      <c r="G220" s="109"/>
      <c r="H220" s="109"/>
      <c r="I220" s="220"/>
      <c r="J220" s="220"/>
      <c r="K220" s="220"/>
      <c r="L220" s="220"/>
      <c r="M220" s="220"/>
      <c r="N220" s="109"/>
      <c r="O220" s="109"/>
      <c r="P220" s="109"/>
      <c r="Q220" s="258"/>
      <c r="R220" s="63"/>
      <c r="S220" s="111"/>
      <c r="T220" s="111"/>
      <c r="U220" s="109"/>
      <c r="V220" s="63"/>
    </row>
    <row r="221" spans="2:22" outlineLevel="1">
      <c r="B221" s="6"/>
      <c r="C221" s="212"/>
      <c r="D221" s="212"/>
      <c r="E221" s="109"/>
      <c r="F221" s="109"/>
      <c r="G221" s="109"/>
      <c r="H221" s="109"/>
      <c r="I221" s="220"/>
      <c r="J221" s="220"/>
      <c r="K221" s="220"/>
      <c r="L221" s="220"/>
      <c r="M221" s="220"/>
      <c r="N221" s="109"/>
      <c r="O221" s="109"/>
      <c r="P221" s="109"/>
      <c r="Q221" s="258"/>
      <c r="R221" s="63"/>
      <c r="S221" s="111"/>
      <c r="T221" s="111"/>
      <c r="U221" s="109"/>
      <c r="V221" s="63"/>
    </row>
    <row r="222" spans="2:22" outlineLevel="1">
      <c r="B222" s="6"/>
      <c r="C222" s="212"/>
      <c r="D222" s="212"/>
      <c r="E222" s="109"/>
      <c r="F222" s="109"/>
      <c r="G222" s="109"/>
      <c r="H222" s="109"/>
      <c r="I222" s="220"/>
      <c r="J222" s="220"/>
      <c r="K222" s="220"/>
      <c r="L222" s="220"/>
      <c r="M222" s="220"/>
      <c r="N222" s="109"/>
      <c r="O222" s="109"/>
      <c r="P222" s="109"/>
      <c r="Q222" s="258"/>
      <c r="R222" s="63"/>
      <c r="S222" s="111"/>
      <c r="T222" s="111"/>
      <c r="U222" s="109"/>
      <c r="V222" s="63"/>
    </row>
    <row r="223" spans="2:22" outlineLevel="1">
      <c r="B223" s="6"/>
      <c r="C223" s="212"/>
      <c r="D223" s="212"/>
      <c r="E223" s="109"/>
      <c r="F223" s="109"/>
      <c r="G223" s="109"/>
      <c r="H223" s="109"/>
      <c r="I223" s="220"/>
      <c r="J223" s="220"/>
      <c r="K223" s="220"/>
      <c r="L223" s="220"/>
      <c r="M223" s="220"/>
      <c r="N223" s="109"/>
      <c r="O223" s="109"/>
      <c r="P223" s="109"/>
      <c r="Q223" s="258"/>
      <c r="R223" s="63"/>
      <c r="S223" s="111"/>
      <c r="T223" s="111"/>
      <c r="U223" s="109"/>
      <c r="V223" s="63"/>
    </row>
    <row r="224" spans="2:22" outlineLevel="1">
      <c r="B224" s="6"/>
      <c r="C224" s="212"/>
      <c r="D224" s="212"/>
      <c r="E224" s="109"/>
      <c r="F224" s="109"/>
      <c r="G224" s="109"/>
      <c r="H224" s="109"/>
      <c r="I224" s="220"/>
      <c r="J224" s="220"/>
      <c r="K224" s="220"/>
      <c r="L224" s="220"/>
      <c r="M224" s="220"/>
      <c r="N224" s="109"/>
      <c r="O224" s="109"/>
      <c r="P224" s="109"/>
      <c r="Q224" s="258"/>
      <c r="R224" s="63"/>
      <c r="S224" s="111"/>
      <c r="T224" s="111"/>
      <c r="U224" s="109"/>
      <c r="V224" s="63"/>
    </row>
    <row r="225" spans="2:22" outlineLevel="1">
      <c r="B225" s="6"/>
      <c r="C225" s="212"/>
      <c r="D225" s="212"/>
      <c r="E225" s="109"/>
      <c r="F225" s="109"/>
      <c r="G225" s="109"/>
      <c r="H225" s="109"/>
      <c r="I225" s="220"/>
      <c r="J225" s="220"/>
      <c r="K225" s="220"/>
      <c r="L225" s="220"/>
      <c r="M225" s="220"/>
      <c r="N225" s="109"/>
      <c r="O225" s="109"/>
      <c r="P225" s="109"/>
      <c r="Q225" s="258"/>
      <c r="R225" s="63"/>
      <c r="S225" s="111"/>
      <c r="T225" s="111"/>
      <c r="U225" s="109"/>
      <c r="V225" s="63"/>
    </row>
    <row r="226" spans="2:22" outlineLevel="1">
      <c r="B226" s="6"/>
      <c r="C226" s="212"/>
      <c r="D226" s="212"/>
      <c r="E226" s="109"/>
      <c r="F226" s="109"/>
      <c r="G226" s="109"/>
      <c r="H226" s="109"/>
      <c r="I226" s="220"/>
      <c r="J226" s="220"/>
      <c r="K226" s="220"/>
      <c r="L226" s="220"/>
      <c r="M226" s="220"/>
      <c r="N226" s="109"/>
      <c r="O226" s="109"/>
      <c r="P226" s="109"/>
      <c r="Q226" s="258"/>
      <c r="R226" s="63"/>
      <c r="S226" s="111"/>
      <c r="T226" s="111"/>
      <c r="U226" s="109"/>
      <c r="V226" s="63"/>
    </row>
    <row r="227" spans="2:22" ht="15.75" outlineLevel="1" thickBot="1">
      <c r="B227" s="6"/>
      <c r="C227" s="213"/>
      <c r="D227" s="213"/>
      <c r="E227" s="114"/>
      <c r="F227" s="114"/>
      <c r="G227" s="114"/>
      <c r="H227" s="114"/>
      <c r="I227" s="221"/>
      <c r="J227" s="221"/>
      <c r="K227" s="221"/>
      <c r="L227" s="221"/>
      <c r="M227" s="221"/>
      <c r="N227" s="114"/>
      <c r="O227" s="114"/>
      <c r="P227" s="114"/>
      <c r="Q227" s="259"/>
      <c r="R227" s="63"/>
      <c r="S227" s="111"/>
      <c r="T227" s="111"/>
      <c r="U227" s="109"/>
      <c r="V227" s="63"/>
    </row>
    <row r="228" spans="2:22" ht="15.75" thickBot="1">
      <c r="B228" s="6"/>
      <c r="C228" s="63"/>
      <c r="D228" s="63"/>
      <c r="E228" s="63"/>
      <c r="F228" s="63"/>
      <c r="G228" s="63"/>
      <c r="H228" s="63"/>
      <c r="I228" s="63"/>
      <c r="J228" s="90" t="s">
        <v>56</v>
      </c>
      <c r="K228" s="90"/>
      <c r="L228" s="90"/>
      <c r="M228" s="90"/>
      <c r="N228" s="90"/>
      <c r="O228" s="90"/>
      <c r="P228" s="90"/>
      <c r="Q228" s="260">
        <f>+SUM(Q208:Q227)</f>
        <v>0</v>
      </c>
      <c r="R228" s="63"/>
      <c r="S228" s="119">
        <f t="shared" ref="S228:T228" si="6">+SUM(S208:S227)</f>
        <v>0</v>
      </c>
      <c r="T228" s="119">
        <f t="shared" si="6"/>
        <v>0</v>
      </c>
      <c r="U228" s="63"/>
      <c r="V228" s="63"/>
    </row>
    <row r="229" spans="2:22">
      <c r="B229" s="6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</row>
    <row r="230" spans="2:22" ht="15" customHeight="1">
      <c r="B230" s="6"/>
      <c r="C230" s="64" t="s">
        <v>23</v>
      </c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3"/>
      <c r="S230" s="63"/>
      <c r="T230" s="63"/>
      <c r="U230" s="63"/>
      <c r="V230" s="63"/>
    </row>
    <row r="231" spans="2:22" ht="11.25" customHeight="1">
      <c r="B231" s="6"/>
      <c r="C231" s="99" t="s">
        <v>122</v>
      </c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</row>
    <row r="232" spans="2:22" ht="15.75" thickBot="1">
      <c r="B232" s="6"/>
      <c r="C232" s="83" t="s">
        <v>62</v>
      </c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</row>
    <row r="233" spans="2:22" ht="99.95" customHeight="1" thickBot="1">
      <c r="B233" s="6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19"/>
      <c r="R233" s="63"/>
      <c r="S233" s="63"/>
      <c r="T233" s="63"/>
      <c r="U233" s="63"/>
      <c r="V233" s="63"/>
    </row>
    <row r="234" spans="2:22" ht="15.75" thickBot="1">
      <c r="B234" s="6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75" t="s">
        <v>76</v>
      </c>
      <c r="T234" s="76"/>
      <c r="U234" s="76"/>
      <c r="V234" s="63"/>
    </row>
    <row r="235" spans="2:22" ht="29.25" customHeight="1" thickBot="1">
      <c r="B235" s="6"/>
      <c r="C235" s="215" t="s">
        <v>70</v>
      </c>
      <c r="D235" s="215"/>
      <c r="E235" s="88" t="s">
        <v>71</v>
      </c>
      <c r="F235" s="89" t="s">
        <v>72</v>
      </c>
      <c r="G235" s="89" t="s">
        <v>53</v>
      </c>
      <c r="H235" s="89" t="s">
        <v>52</v>
      </c>
      <c r="I235" s="217" t="s">
        <v>55</v>
      </c>
      <c r="J235" s="217"/>
      <c r="K235" s="217"/>
      <c r="L235" s="217"/>
      <c r="M235" s="217"/>
      <c r="N235" s="89" t="s">
        <v>74</v>
      </c>
      <c r="O235" s="89" t="s">
        <v>73</v>
      </c>
      <c r="P235" s="89" t="s">
        <v>75</v>
      </c>
      <c r="Q235" s="89" t="s">
        <v>49</v>
      </c>
      <c r="R235" s="63"/>
      <c r="S235" s="74" t="s">
        <v>77</v>
      </c>
      <c r="T235" s="74" t="s">
        <v>78</v>
      </c>
      <c r="U235" s="74" t="s">
        <v>79</v>
      </c>
      <c r="V235" s="63"/>
    </row>
    <row r="236" spans="2:22" outlineLevel="1">
      <c r="B236" s="6"/>
      <c r="C236" s="216"/>
      <c r="D236" s="216"/>
      <c r="E236" s="169"/>
      <c r="F236" s="169"/>
      <c r="G236" s="170"/>
      <c r="H236" s="170"/>
      <c r="I236" s="222"/>
      <c r="J236" s="222"/>
      <c r="K236" s="222"/>
      <c r="L236" s="222"/>
      <c r="M236" s="222"/>
      <c r="N236" s="170"/>
      <c r="O236" s="170"/>
      <c r="P236" s="170"/>
      <c r="Q236" s="257"/>
      <c r="R236" s="63"/>
      <c r="S236" s="120"/>
      <c r="T236" s="120"/>
      <c r="U236" s="121"/>
      <c r="V236" s="63"/>
    </row>
    <row r="237" spans="2:22" outlineLevel="1">
      <c r="B237" s="6"/>
      <c r="C237" s="212"/>
      <c r="D237" s="212"/>
      <c r="E237" s="109"/>
      <c r="F237" s="109"/>
      <c r="G237" s="109"/>
      <c r="H237" s="109"/>
      <c r="I237" s="220"/>
      <c r="J237" s="220"/>
      <c r="K237" s="220"/>
      <c r="L237" s="220"/>
      <c r="M237" s="220"/>
      <c r="N237" s="109"/>
      <c r="O237" s="109"/>
      <c r="P237" s="109"/>
      <c r="Q237" s="258"/>
      <c r="R237" s="63"/>
      <c r="S237" s="111"/>
      <c r="T237" s="111"/>
      <c r="U237" s="109"/>
      <c r="V237" s="63"/>
    </row>
    <row r="238" spans="2:22" outlineLevel="1">
      <c r="B238" s="6"/>
      <c r="C238" s="212"/>
      <c r="D238" s="212"/>
      <c r="E238" s="109"/>
      <c r="F238" s="109"/>
      <c r="G238" s="109"/>
      <c r="H238" s="109"/>
      <c r="I238" s="220"/>
      <c r="J238" s="220"/>
      <c r="K238" s="220"/>
      <c r="L238" s="220"/>
      <c r="M238" s="220"/>
      <c r="N238" s="109"/>
      <c r="O238" s="109"/>
      <c r="P238" s="109"/>
      <c r="Q238" s="258"/>
      <c r="R238" s="63"/>
      <c r="S238" s="111"/>
      <c r="T238" s="111"/>
      <c r="U238" s="109"/>
      <c r="V238" s="63"/>
    </row>
    <row r="239" spans="2:22" outlineLevel="1">
      <c r="B239" s="6"/>
      <c r="C239" s="212"/>
      <c r="D239" s="212"/>
      <c r="E239" s="109"/>
      <c r="F239" s="109"/>
      <c r="G239" s="109"/>
      <c r="H239" s="109"/>
      <c r="I239" s="220"/>
      <c r="J239" s="220"/>
      <c r="K239" s="220"/>
      <c r="L239" s="220"/>
      <c r="M239" s="220"/>
      <c r="N239" s="109"/>
      <c r="O239" s="109"/>
      <c r="P239" s="109"/>
      <c r="Q239" s="258"/>
      <c r="R239" s="63"/>
      <c r="S239" s="111"/>
      <c r="T239" s="111"/>
      <c r="U239" s="109"/>
      <c r="V239" s="63"/>
    </row>
    <row r="240" spans="2:22" outlineLevel="1">
      <c r="B240" s="6"/>
      <c r="C240" s="212"/>
      <c r="D240" s="212"/>
      <c r="E240" s="109"/>
      <c r="F240" s="109"/>
      <c r="G240" s="109"/>
      <c r="H240" s="109"/>
      <c r="I240" s="220"/>
      <c r="J240" s="220"/>
      <c r="K240" s="220"/>
      <c r="L240" s="220"/>
      <c r="M240" s="220"/>
      <c r="N240" s="109"/>
      <c r="O240" s="109"/>
      <c r="P240" s="109"/>
      <c r="Q240" s="258"/>
      <c r="R240" s="63"/>
      <c r="S240" s="111"/>
      <c r="T240" s="111"/>
      <c r="U240" s="109"/>
      <c r="V240" s="63"/>
    </row>
    <row r="241" spans="2:22" outlineLevel="1">
      <c r="B241" s="6"/>
      <c r="C241" s="212"/>
      <c r="D241" s="212"/>
      <c r="E241" s="109"/>
      <c r="F241" s="109"/>
      <c r="G241" s="109"/>
      <c r="H241" s="109"/>
      <c r="I241" s="220"/>
      <c r="J241" s="220"/>
      <c r="K241" s="220"/>
      <c r="L241" s="220"/>
      <c r="M241" s="220"/>
      <c r="N241" s="109"/>
      <c r="O241" s="109"/>
      <c r="P241" s="109"/>
      <c r="Q241" s="258"/>
      <c r="R241" s="63"/>
      <c r="S241" s="111"/>
      <c r="T241" s="111"/>
      <c r="U241" s="109"/>
      <c r="V241" s="63"/>
    </row>
    <row r="242" spans="2:22" outlineLevel="1">
      <c r="B242" s="6"/>
      <c r="C242" s="212"/>
      <c r="D242" s="212"/>
      <c r="E242" s="109"/>
      <c r="F242" s="109"/>
      <c r="G242" s="109"/>
      <c r="H242" s="109"/>
      <c r="I242" s="220"/>
      <c r="J242" s="220"/>
      <c r="K242" s="220"/>
      <c r="L242" s="220"/>
      <c r="M242" s="220"/>
      <c r="N242" s="109"/>
      <c r="O242" s="109"/>
      <c r="P242" s="109"/>
      <c r="Q242" s="258"/>
      <c r="R242" s="63"/>
      <c r="S242" s="111"/>
      <c r="T242" s="111"/>
      <c r="U242" s="109"/>
      <c r="V242" s="63"/>
    </row>
    <row r="243" spans="2:22" outlineLevel="1">
      <c r="B243" s="6"/>
      <c r="C243" s="212"/>
      <c r="D243" s="212"/>
      <c r="E243" s="109"/>
      <c r="F243" s="109"/>
      <c r="G243" s="109"/>
      <c r="H243" s="109"/>
      <c r="I243" s="220"/>
      <c r="J243" s="220"/>
      <c r="K243" s="220"/>
      <c r="L243" s="220"/>
      <c r="M243" s="220"/>
      <c r="N243" s="109"/>
      <c r="O243" s="109"/>
      <c r="P243" s="109"/>
      <c r="Q243" s="258"/>
      <c r="R243" s="63"/>
      <c r="S243" s="111"/>
      <c r="T243" s="111"/>
      <c r="U243" s="109"/>
      <c r="V243" s="63"/>
    </row>
    <row r="244" spans="2:22" outlineLevel="1">
      <c r="B244" s="6"/>
      <c r="C244" s="212"/>
      <c r="D244" s="212"/>
      <c r="E244" s="109"/>
      <c r="F244" s="109"/>
      <c r="G244" s="109"/>
      <c r="H244" s="109"/>
      <c r="I244" s="220"/>
      <c r="J244" s="220"/>
      <c r="K244" s="220"/>
      <c r="L244" s="220"/>
      <c r="M244" s="220"/>
      <c r="N244" s="109"/>
      <c r="O244" s="109"/>
      <c r="P244" s="109"/>
      <c r="Q244" s="258"/>
      <c r="R244" s="63"/>
      <c r="S244" s="111"/>
      <c r="T244" s="111"/>
      <c r="U244" s="109"/>
      <c r="V244" s="63"/>
    </row>
    <row r="245" spans="2:22" outlineLevel="1">
      <c r="B245" s="6"/>
      <c r="C245" s="212"/>
      <c r="D245" s="212"/>
      <c r="E245" s="109"/>
      <c r="F245" s="109"/>
      <c r="G245" s="109"/>
      <c r="H245" s="109"/>
      <c r="I245" s="220"/>
      <c r="J245" s="220"/>
      <c r="K245" s="220"/>
      <c r="L245" s="220"/>
      <c r="M245" s="220"/>
      <c r="N245" s="109"/>
      <c r="O245" s="109"/>
      <c r="P245" s="109"/>
      <c r="Q245" s="258"/>
      <c r="R245" s="63"/>
      <c r="S245" s="111"/>
      <c r="T245" s="111"/>
      <c r="U245" s="109"/>
      <c r="V245" s="63"/>
    </row>
    <row r="246" spans="2:22" outlineLevel="1">
      <c r="B246" s="6"/>
      <c r="C246" s="212"/>
      <c r="D246" s="212"/>
      <c r="E246" s="109"/>
      <c r="F246" s="109"/>
      <c r="G246" s="109"/>
      <c r="H246" s="109"/>
      <c r="I246" s="220"/>
      <c r="J246" s="220"/>
      <c r="K246" s="220"/>
      <c r="L246" s="220"/>
      <c r="M246" s="220"/>
      <c r="N246" s="109"/>
      <c r="O246" s="109"/>
      <c r="P246" s="109"/>
      <c r="Q246" s="258"/>
      <c r="R246" s="63"/>
      <c r="S246" s="111"/>
      <c r="T246" s="111"/>
      <c r="U246" s="109"/>
      <c r="V246" s="63"/>
    </row>
    <row r="247" spans="2:22" outlineLevel="1">
      <c r="B247" s="6"/>
      <c r="C247" s="212"/>
      <c r="D247" s="212"/>
      <c r="E247" s="109"/>
      <c r="F247" s="109"/>
      <c r="G247" s="109"/>
      <c r="H247" s="109"/>
      <c r="I247" s="220"/>
      <c r="J247" s="220"/>
      <c r="K247" s="220"/>
      <c r="L247" s="220"/>
      <c r="M247" s="220"/>
      <c r="N247" s="109"/>
      <c r="O247" s="109"/>
      <c r="P247" s="109"/>
      <c r="Q247" s="258"/>
      <c r="R247" s="63"/>
      <c r="S247" s="111"/>
      <c r="T247" s="111"/>
      <c r="U247" s="109"/>
      <c r="V247" s="63"/>
    </row>
    <row r="248" spans="2:22" outlineLevel="1">
      <c r="B248" s="6"/>
      <c r="C248" s="212"/>
      <c r="D248" s="212"/>
      <c r="E248" s="109"/>
      <c r="F248" s="109"/>
      <c r="G248" s="109"/>
      <c r="H248" s="109"/>
      <c r="I248" s="220"/>
      <c r="J248" s="220"/>
      <c r="K248" s="220"/>
      <c r="L248" s="220"/>
      <c r="M248" s="220"/>
      <c r="N248" s="109"/>
      <c r="O248" s="109"/>
      <c r="P248" s="109"/>
      <c r="Q248" s="258"/>
      <c r="R248" s="63"/>
      <c r="S248" s="111"/>
      <c r="T248" s="111"/>
      <c r="U248" s="109"/>
      <c r="V248" s="63"/>
    </row>
    <row r="249" spans="2:22" outlineLevel="1">
      <c r="B249" s="6"/>
      <c r="C249" s="212"/>
      <c r="D249" s="212"/>
      <c r="E249" s="109"/>
      <c r="F249" s="109"/>
      <c r="G249" s="109"/>
      <c r="H249" s="109"/>
      <c r="I249" s="220"/>
      <c r="J249" s="220"/>
      <c r="K249" s="220"/>
      <c r="L249" s="220"/>
      <c r="M249" s="220"/>
      <c r="N249" s="109"/>
      <c r="O249" s="109"/>
      <c r="P249" s="109"/>
      <c r="Q249" s="258"/>
      <c r="R249" s="63"/>
      <c r="S249" s="111"/>
      <c r="T249" s="111"/>
      <c r="U249" s="109"/>
      <c r="V249" s="63"/>
    </row>
    <row r="250" spans="2:22" outlineLevel="1">
      <c r="B250" s="6"/>
      <c r="C250" s="212"/>
      <c r="D250" s="212"/>
      <c r="E250" s="109"/>
      <c r="F250" s="109"/>
      <c r="G250" s="109"/>
      <c r="H250" s="109"/>
      <c r="I250" s="220"/>
      <c r="J250" s="220"/>
      <c r="K250" s="220"/>
      <c r="L250" s="220"/>
      <c r="M250" s="220"/>
      <c r="N250" s="109"/>
      <c r="O250" s="109"/>
      <c r="P250" s="109"/>
      <c r="Q250" s="258"/>
      <c r="R250" s="63"/>
      <c r="S250" s="111"/>
      <c r="T250" s="111"/>
      <c r="U250" s="109"/>
      <c r="V250" s="63"/>
    </row>
    <row r="251" spans="2:22" outlineLevel="1">
      <c r="B251" s="6"/>
      <c r="C251" s="212"/>
      <c r="D251" s="212"/>
      <c r="E251" s="109"/>
      <c r="F251" s="109"/>
      <c r="G251" s="109"/>
      <c r="H251" s="109"/>
      <c r="I251" s="220"/>
      <c r="J251" s="220"/>
      <c r="K251" s="220"/>
      <c r="L251" s="220"/>
      <c r="M251" s="220"/>
      <c r="N251" s="109"/>
      <c r="O251" s="109"/>
      <c r="P251" s="109"/>
      <c r="Q251" s="258"/>
      <c r="R251" s="63"/>
      <c r="S251" s="111"/>
      <c r="T251" s="111"/>
      <c r="U251" s="109"/>
      <c r="V251" s="63"/>
    </row>
    <row r="252" spans="2:22" outlineLevel="1">
      <c r="B252" s="6"/>
      <c r="C252" s="212"/>
      <c r="D252" s="212"/>
      <c r="E252" s="109"/>
      <c r="F252" s="109"/>
      <c r="G252" s="109"/>
      <c r="H252" s="109"/>
      <c r="I252" s="220"/>
      <c r="J252" s="220"/>
      <c r="K252" s="220"/>
      <c r="L252" s="220"/>
      <c r="M252" s="220"/>
      <c r="N252" s="109"/>
      <c r="O252" s="109"/>
      <c r="P252" s="109"/>
      <c r="Q252" s="258"/>
      <c r="R252" s="63"/>
      <c r="S252" s="111"/>
      <c r="T252" s="111"/>
      <c r="U252" s="109"/>
      <c r="V252" s="63"/>
    </row>
    <row r="253" spans="2:22" outlineLevel="1">
      <c r="B253" s="6"/>
      <c r="C253" s="212"/>
      <c r="D253" s="212"/>
      <c r="E253" s="109"/>
      <c r="F253" s="109"/>
      <c r="G253" s="109"/>
      <c r="H253" s="109"/>
      <c r="I253" s="220"/>
      <c r="J253" s="220"/>
      <c r="K253" s="220"/>
      <c r="L253" s="220"/>
      <c r="M253" s="220"/>
      <c r="N253" s="109"/>
      <c r="O253" s="109"/>
      <c r="P253" s="109"/>
      <c r="Q253" s="258"/>
      <c r="R253" s="63"/>
      <c r="S253" s="111"/>
      <c r="T253" s="111"/>
      <c r="U253" s="109"/>
      <c r="V253" s="63"/>
    </row>
    <row r="254" spans="2:22" outlineLevel="1">
      <c r="B254" s="6"/>
      <c r="C254" s="212"/>
      <c r="D254" s="212"/>
      <c r="E254" s="109"/>
      <c r="F254" s="109"/>
      <c r="G254" s="109"/>
      <c r="H254" s="109"/>
      <c r="I254" s="220"/>
      <c r="J254" s="220"/>
      <c r="K254" s="220"/>
      <c r="L254" s="220"/>
      <c r="M254" s="220"/>
      <c r="N254" s="109"/>
      <c r="O254" s="109"/>
      <c r="P254" s="109"/>
      <c r="Q254" s="258"/>
      <c r="R254" s="63"/>
      <c r="S254" s="111"/>
      <c r="T254" s="111"/>
      <c r="U254" s="109"/>
      <c r="V254" s="63"/>
    </row>
    <row r="255" spans="2:22" ht="15.75" outlineLevel="1" thickBot="1">
      <c r="B255" s="6"/>
      <c r="C255" s="213"/>
      <c r="D255" s="213"/>
      <c r="E255" s="114"/>
      <c r="F255" s="114"/>
      <c r="G255" s="114"/>
      <c r="H255" s="114"/>
      <c r="I255" s="221"/>
      <c r="J255" s="221"/>
      <c r="K255" s="221"/>
      <c r="L255" s="221"/>
      <c r="M255" s="221"/>
      <c r="N255" s="114"/>
      <c r="O255" s="114"/>
      <c r="P255" s="114"/>
      <c r="Q255" s="259"/>
      <c r="R255" s="63"/>
      <c r="S255" s="111"/>
      <c r="T255" s="111"/>
      <c r="U255" s="109"/>
      <c r="V255" s="63"/>
    </row>
    <row r="256" spans="2:22" ht="15.75" thickBot="1">
      <c r="B256" s="6"/>
      <c r="C256" s="63"/>
      <c r="D256" s="63"/>
      <c r="E256" s="63"/>
      <c r="F256" s="63"/>
      <c r="G256" s="63"/>
      <c r="H256" s="63"/>
      <c r="I256" s="63"/>
      <c r="J256" s="90" t="s">
        <v>56</v>
      </c>
      <c r="K256" s="90"/>
      <c r="L256" s="90"/>
      <c r="M256" s="90"/>
      <c r="N256" s="90"/>
      <c r="O256" s="90"/>
      <c r="P256" s="90"/>
      <c r="Q256" s="260">
        <f>+SUM(Q236:Q255)</f>
        <v>0</v>
      </c>
      <c r="R256" s="63"/>
      <c r="S256" s="119">
        <f>+SUM(S236:S255)</f>
        <v>0</v>
      </c>
      <c r="T256" s="119">
        <f>+SUM(T236:T255)</f>
        <v>0</v>
      </c>
      <c r="U256" s="63"/>
      <c r="V256" s="63"/>
    </row>
    <row r="257" spans="2:22">
      <c r="B257" s="6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</row>
    <row r="258" spans="2:22" ht="15" customHeight="1">
      <c r="B258" s="6"/>
      <c r="C258" s="64" t="s">
        <v>27</v>
      </c>
      <c r="D258" s="65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  <c r="P258" s="65"/>
      <c r="Q258" s="65"/>
      <c r="R258" s="63"/>
      <c r="S258" s="63"/>
      <c r="T258" s="63"/>
      <c r="U258" s="63"/>
      <c r="V258" s="63"/>
    </row>
    <row r="259" spans="2:22" ht="11.25" customHeight="1">
      <c r="B259" s="6"/>
      <c r="C259" s="99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</row>
    <row r="260" spans="2:22" ht="15.75" thickBot="1">
      <c r="B260" s="6"/>
      <c r="C260" s="83" t="s">
        <v>62</v>
      </c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</row>
    <row r="261" spans="2:22" ht="99.95" customHeight="1" thickBot="1">
      <c r="B261" s="6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19"/>
      <c r="R261" s="63"/>
      <c r="S261" s="63"/>
      <c r="T261" s="63"/>
      <c r="U261" s="63"/>
      <c r="V261" s="63"/>
    </row>
    <row r="262" spans="2:22" ht="15.75" thickBot="1">
      <c r="B262" s="6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75" t="s">
        <v>76</v>
      </c>
      <c r="T262" s="76"/>
      <c r="U262" s="76"/>
      <c r="V262" s="63"/>
    </row>
    <row r="263" spans="2:22" ht="29.25" customHeight="1" thickBot="1">
      <c r="B263" s="6"/>
      <c r="C263" s="215" t="s">
        <v>70</v>
      </c>
      <c r="D263" s="215"/>
      <c r="E263" s="98" t="s">
        <v>71</v>
      </c>
      <c r="F263" s="89" t="s">
        <v>72</v>
      </c>
      <c r="G263" s="89" t="s">
        <v>53</v>
      </c>
      <c r="H263" s="89" t="s">
        <v>52</v>
      </c>
      <c r="I263" s="89" t="s">
        <v>141</v>
      </c>
      <c r="J263" s="217" t="s">
        <v>55</v>
      </c>
      <c r="K263" s="217"/>
      <c r="L263" s="217"/>
      <c r="M263" s="217"/>
      <c r="N263" s="89" t="s">
        <v>74</v>
      </c>
      <c r="O263" s="89" t="s">
        <v>73</v>
      </c>
      <c r="P263" s="89" t="s">
        <v>75</v>
      </c>
      <c r="Q263" s="89" t="s">
        <v>49</v>
      </c>
      <c r="R263" s="63"/>
      <c r="S263" s="74" t="s">
        <v>77</v>
      </c>
      <c r="T263" s="74" t="s">
        <v>78</v>
      </c>
      <c r="U263" s="74" t="s">
        <v>79</v>
      </c>
      <c r="V263" s="63"/>
    </row>
    <row r="264" spans="2:22" outlineLevel="1">
      <c r="B264" s="6"/>
      <c r="C264" s="216"/>
      <c r="D264" s="216"/>
      <c r="E264" s="172"/>
      <c r="F264" s="172"/>
      <c r="G264" s="172"/>
      <c r="H264" s="172"/>
      <c r="I264" s="173"/>
      <c r="J264" s="218"/>
      <c r="K264" s="218"/>
      <c r="L264" s="218"/>
      <c r="M264" s="218"/>
      <c r="N264" s="170"/>
      <c r="O264" s="170"/>
      <c r="P264" s="170"/>
      <c r="Q264" s="261"/>
      <c r="R264" s="63"/>
      <c r="S264" s="120"/>
      <c r="T264" s="120"/>
      <c r="U264" s="121"/>
      <c r="V264" s="63"/>
    </row>
    <row r="265" spans="2:22" outlineLevel="1">
      <c r="B265" s="6"/>
      <c r="C265" s="212"/>
      <c r="D265" s="212"/>
      <c r="E265" s="110"/>
      <c r="F265" s="110"/>
      <c r="G265" s="110"/>
      <c r="H265" s="110"/>
      <c r="I265" s="105"/>
      <c r="J265" s="214"/>
      <c r="K265" s="214"/>
      <c r="L265" s="214"/>
      <c r="M265" s="214"/>
      <c r="N265" s="109"/>
      <c r="O265" s="109"/>
      <c r="P265" s="109"/>
      <c r="Q265" s="262"/>
      <c r="R265" s="63"/>
      <c r="S265" s="111"/>
      <c r="T265" s="111"/>
      <c r="U265" s="109"/>
      <c r="V265" s="63"/>
    </row>
    <row r="266" spans="2:22" outlineLevel="1">
      <c r="B266" s="6"/>
      <c r="C266" s="212"/>
      <c r="D266" s="212"/>
      <c r="E266" s="110"/>
      <c r="F266" s="110"/>
      <c r="G266" s="110"/>
      <c r="H266" s="110"/>
      <c r="I266" s="105"/>
      <c r="J266" s="214"/>
      <c r="K266" s="214"/>
      <c r="L266" s="214"/>
      <c r="M266" s="214"/>
      <c r="N266" s="109"/>
      <c r="O266" s="109"/>
      <c r="P266" s="109"/>
      <c r="Q266" s="262"/>
      <c r="R266" s="63"/>
      <c r="S266" s="111"/>
      <c r="T266" s="111"/>
      <c r="U266" s="109"/>
      <c r="V266" s="63"/>
    </row>
    <row r="267" spans="2:22" outlineLevel="1">
      <c r="B267" s="6"/>
      <c r="C267" s="212"/>
      <c r="D267" s="212"/>
      <c r="E267" s="110"/>
      <c r="F267" s="110"/>
      <c r="G267" s="110"/>
      <c r="H267" s="110"/>
      <c r="I267" s="105"/>
      <c r="J267" s="214"/>
      <c r="K267" s="214"/>
      <c r="L267" s="214"/>
      <c r="M267" s="214"/>
      <c r="N267" s="109"/>
      <c r="O267" s="109"/>
      <c r="P267" s="109"/>
      <c r="Q267" s="262"/>
      <c r="R267" s="63"/>
      <c r="S267" s="111"/>
      <c r="T267" s="111"/>
      <c r="U267" s="109"/>
      <c r="V267" s="63"/>
    </row>
    <row r="268" spans="2:22" outlineLevel="1">
      <c r="B268" s="6"/>
      <c r="C268" s="212"/>
      <c r="D268" s="212"/>
      <c r="E268" s="110"/>
      <c r="F268" s="110"/>
      <c r="G268" s="110"/>
      <c r="H268" s="110"/>
      <c r="I268" s="105"/>
      <c r="J268" s="214"/>
      <c r="K268" s="214"/>
      <c r="L268" s="214"/>
      <c r="M268" s="214"/>
      <c r="N268" s="109"/>
      <c r="O268" s="109"/>
      <c r="P268" s="109"/>
      <c r="Q268" s="262"/>
      <c r="R268" s="63"/>
      <c r="S268" s="111"/>
      <c r="T268" s="111"/>
      <c r="U268" s="109"/>
      <c r="V268" s="63"/>
    </row>
    <row r="269" spans="2:22" outlineLevel="1">
      <c r="B269" s="6"/>
      <c r="C269" s="212"/>
      <c r="D269" s="212"/>
      <c r="E269" s="110"/>
      <c r="F269" s="110"/>
      <c r="G269" s="110"/>
      <c r="H269" s="110"/>
      <c r="I269" s="105"/>
      <c r="J269" s="214"/>
      <c r="K269" s="214"/>
      <c r="L269" s="214"/>
      <c r="M269" s="214"/>
      <c r="N269" s="109"/>
      <c r="O269" s="109"/>
      <c r="P269" s="109"/>
      <c r="Q269" s="262"/>
      <c r="R269" s="63"/>
      <c r="S269" s="111"/>
      <c r="T269" s="111"/>
      <c r="U269" s="109"/>
      <c r="V269" s="63"/>
    </row>
    <row r="270" spans="2:22" outlineLevel="1">
      <c r="B270" s="6"/>
      <c r="C270" s="212"/>
      <c r="D270" s="212"/>
      <c r="E270" s="110"/>
      <c r="F270" s="110"/>
      <c r="G270" s="110"/>
      <c r="H270" s="110"/>
      <c r="I270" s="105"/>
      <c r="J270" s="214"/>
      <c r="K270" s="214"/>
      <c r="L270" s="214"/>
      <c r="M270" s="214"/>
      <c r="N270" s="109"/>
      <c r="O270" s="109"/>
      <c r="P270" s="109"/>
      <c r="Q270" s="262"/>
      <c r="R270" s="63"/>
      <c r="S270" s="111"/>
      <c r="T270" s="111"/>
      <c r="U270" s="109"/>
      <c r="V270" s="63"/>
    </row>
    <row r="271" spans="2:22" outlineLevel="1">
      <c r="B271" s="6"/>
      <c r="C271" s="212"/>
      <c r="D271" s="212"/>
      <c r="E271" s="110"/>
      <c r="F271" s="110"/>
      <c r="G271" s="110"/>
      <c r="H271" s="110"/>
      <c r="I271" s="105"/>
      <c r="J271" s="214"/>
      <c r="K271" s="214"/>
      <c r="L271" s="214"/>
      <c r="M271" s="214"/>
      <c r="N271" s="109"/>
      <c r="O271" s="109"/>
      <c r="P271" s="109"/>
      <c r="Q271" s="262"/>
      <c r="R271" s="63"/>
      <c r="S271" s="111"/>
      <c r="T271" s="111"/>
      <c r="U271" s="109"/>
      <c r="V271" s="63"/>
    </row>
    <row r="272" spans="2:22" outlineLevel="1">
      <c r="B272" s="6"/>
      <c r="C272" s="212"/>
      <c r="D272" s="212"/>
      <c r="E272" s="110"/>
      <c r="F272" s="110"/>
      <c r="G272" s="110"/>
      <c r="H272" s="110"/>
      <c r="I272" s="105"/>
      <c r="J272" s="214"/>
      <c r="K272" s="214"/>
      <c r="L272" s="214"/>
      <c r="M272" s="214"/>
      <c r="N272" s="109"/>
      <c r="O272" s="109"/>
      <c r="P272" s="109"/>
      <c r="Q272" s="262"/>
      <c r="R272" s="63"/>
      <c r="S272" s="111"/>
      <c r="T272" s="111"/>
      <c r="U272" s="109"/>
      <c r="V272" s="63"/>
    </row>
    <row r="273" spans="2:22" outlineLevel="1">
      <c r="B273" s="6"/>
      <c r="C273" s="212"/>
      <c r="D273" s="212"/>
      <c r="E273" s="110"/>
      <c r="F273" s="110"/>
      <c r="G273" s="110"/>
      <c r="H273" s="110"/>
      <c r="I273" s="105"/>
      <c r="J273" s="214"/>
      <c r="K273" s="214"/>
      <c r="L273" s="214"/>
      <c r="M273" s="214"/>
      <c r="N273" s="109"/>
      <c r="O273" s="109"/>
      <c r="P273" s="109"/>
      <c r="Q273" s="262"/>
      <c r="R273" s="63"/>
      <c r="S273" s="111"/>
      <c r="T273" s="111"/>
      <c r="U273" s="109"/>
      <c r="V273" s="63"/>
    </row>
    <row r="274" spans="2:22" outlineLevel="1">
      <c r="B274" s="6"/>
      <c r="C274" s="212"/>
      <c r="D274" s="212"/>
      <c r="E274" s="110"/>
      <c r="F274" s="110"/>
      <c r="G274" s="110"/>
      <c r="H274" s="110"/>
      <c r="I274" s="105"/>
      <c r="J274" s="214"/>
      <c r="K274" s="214"/>
      <c r="L274" s="214"/>
      <c r="M274" s="214"/>
      <c r="N274" s="109"/>
      <c r="O274" s="109"/>
      <c r="P274" s="109"/>
      <c r="Q274" s="262"/>
      <c r="R274" s="63"/>
      <c r="S274" s="111"/>
      <c r="T274" s="111"/>
      <c r="U274" s="109"/>
      <c r="V274" s="63"/>
    </row>
    <row r="275" spans="2:22" outlineLevel="1">
      <c r="B275" s="6"/>
      <c r="C275" s="212"/>
      <c r="D275" s="212"/>
      <c r="E275" s="110"/>
      <c r="F275" s="110"/>
      <c r="G275" s="110"/>
      <c r="H275" s="110"/>
      <c r="I275" s="105"/>
      <c r="J275" s="214"/>
      <c r="K275" s="214"/>
      <c r="L275" s="214"/>
      <c r="M275" s="214"/>
      <c r="N275" s="109"/>
      <c r="O275" s="109"/>
      <c r="P275" s="109"/>
      <c r="Q275" s="262"/>
      <c r="R275" s="63"/>
      <c r="S275" s="111"/>
      <c r="T275" s="111"/>
      <c r="U275" s="109"/>
      <c r="V275" s="63"/>
    </row>
    <row r="276" spans="2:22" outlineLevel="1">
      <c r="B276" s="6"/>
      <c r="C276" s="212"/>
      <c r="D276" s="212"/>
      <c r="E276" s="110"/>
      <c r="F276" s="110"/>
      <c r="G276" s="110"/>
      <c r="H276" s="110"/>
      <c r="I276" s="105"/>
      <c r="J276" s="214"/>
      <c r="K276" s="214"/>
      <c r="L276" s="214"/>
      <c r="M276" s="214"/>
      <c r="N276" s="109"/>
      <c r="O276" s="109"/>
      <c r="P276" s="109"/>
      <c r="Q276" s="262"/>
      <c r="R276" s="63"/>
      <c r="S276" s="111"/>
      <c r="T276" s="111"/>
      <c r="U276" s="109"/>
      <c r="V276" s="63"/>
    </row>
    <row r="277" spans="2:22" outlineLevel="1">
      <c r="B277" s="6"/>
      <c r="C277" s="212"/>
      <c r="D277" s="212"/>
      <c r="E277" s="110"/>
      <c r="F277" s="110"/>
      <c r="G277" s="110"/>
      <c r="H277" s="110"/>
      <c r="I277" s="105"/>
      <c r="J277" s="214"/>
      <c r="K277" s="214"/>
      <c r="L277" s="214"/>
      <c r="M277" s="214"/>
      <c r="N277" s="109"/>
      <c r="O277" s="109"/>
      <c r="P277" s="109"/>
      <c r="Q277" s="262"/>
      <c r="R277" s="63"/>
      <c r="S277" s="111"/>
      <c r="T277" s="111"/>
      <c r="U277" s="109"/>
      <c r="V277" s="63"/>
    </row>
    <row r="278" spans="2:22" outlineLevel="1">
      <c r="B278" s="6"/>
      <c r="C278" s="212"/>
      <c r="D278" s="212"/>
      <c r="E278" s="110"/>
      <c r="F278" s="110"/>
      <c r="G278" s="110"/>
      <c r="H278" s="110"/>
      <c r="I278" s="105"/>
      <c r="J278" s="214"/>
      <c r="K278" s="214"/>
      <c r="L278" s="214"/>
      <c r="M278" s="214"/>
      <c r="N278" s="109"/>
      <c r="O278" s="109"/>
      <c r="P278" s="109"/>
      <c r="Q278" s="262"/>
      <c r="R278" s="63"/>
      <c r="S278" s="111"/>
      <c r="T278" s="111"/>
      <c r="U278" s="109"/>
      <c r="V278" s="63"/>
    </row>
    <row r="279" spans="2:22" outlineLevel="1">
      <c r="B279" s="6"/>
      <c r="C279" s="212"/>
      <c r="D279" s="212"/>
      <c r="E279" s="110"/>
      <c r="F279" s="110"/>
      <c r="G279" s="110"/>
      <c r="H279" s="110"/>
      <c r="I279" s="105"/>
      <c r="J279" s="214"/>
      <c r="K279" s="214"/>
      <c r="L279" s="214"/>
      <c r="M279" s="214"/>
      <c r="N279" s="109"/>
      <c r="O279" s="109"/>
      <c r="P279" s="109"/>
      <c r="Q279" s="262"/>
      <c r="R279" s="63"/>
      <c r="S279" s="111"/>
      <c r="T279" s="111"/>
      <c r="U279" s="109"/>
      <c r="V279" s="63"/>
    </row>
    <row r="280" spans="2:22" outlineLevel="1">
      <c r="B280" s="6"/>
      <c r="C280" s="212"/>
      <c r="D280" s="212"/>
      <c r="E280" s="110"/>
      <c r="F280" s="110"/>
      <c r="G280" s="110"/>
      <c r="H280" s="110"/>
      <c r="I280" s="105"/>
      <c r="J280" s="214"/>
      <c r="K280" s="214"/>
      <c r="L280" s="214"/>
      <c r="M280" s="214"/>
      <c r="N280" s="109"/>
      <c r="O280" s="109"/>
      <c r="P280" s="109"/>
      <c r="Q280" s="262"/>
      <c r="R280" s="63"/>
      <c r="S280" s="111"/>
      <c r="T280" s="111"/>
      <c r="U280" s="109"/>
      <c r="V280" s="63"/>
    </row>
    <row r="281" spans="2:22" outlineLevel="1">
      <c r="B281" s="6"/>
      <c r="C281" s="212"/>
      <c r="D281" s="212"/>
      <c r="E281" s="110"/>
      <c r="F281" s="110"/>
      <c r="G281" s="110"/>
      <c r="H281" s="110"/>
      <c r="I281" s="105"/>
      <c r="J281" s="214"/>
      <c r="K281" s="214"/>
      <c r="L281" s="214"/>
      <c r="M281" s="214"/>
      <c r="N281" s="109"/>
      <c r="O281" s="109"/>
      <c r="P281" s="109"/>
      <c r="Q281" s="262"/>
      <c r="R281" s="63"/>
      <c r="S281" s="111"/>
      <c r="T281" s="111"/>
      <c r="U281" s="109"/>
      <c r="V281" s="63"/>
    </row>
    <row r="282" spans="2:22" outlineLevel="1">
      <c r="B282" s="6"/>
      <c r="C282" s="212"/>
      <c r="D282" s="212"/>
      <c r="E282" s="110"/>
      <c r="F282" s="110"/>
      <c r="G282" s="110"/>
      <c r="H282" s="110"/>
      <c r="I282" s="105"/>
      <c r="J282" s="214"/>
      <c r="K282" s="214"/>
      <c r="L282" s="214"/>
      <c r="M282" s="214"/>
      <c r="N282" s="109"/>
      <c r="O282" s="109"/>
      <c r="P282" s="109"/>
      <c r="Q282" s="262"/>
      <c r="R282" s="63"/>
      <c r="S282" s="111"/>
      <c r="T282" s="111"/>
      <c r="U282" s="109"/>
      <c r="V282" s="63"/>
    </row>
    <row r="283" spans="2:22" outlineLevel="1">
      <c r="B283" s="6"/>
      <c r="C283" s="212"/>
      <c r="D283" s="212"/>
      <c r="E283" s="110"/>
      <c r="F283" s="110"/>
      <c r="G283" s="110"/>
      <c r="H283" s="110"/>
      <c r="I283" s="105"/>
      <c r="J283" s="214"/>
      <c r="K283" s="214"/>
      <c r="L283" s="214"/>
      <c r="M283" s="214"/>
      <c r="N283" s="109"/>
      <c r="O283" s="109"/>
      <c r="P283" s="109"/>
      <c r="Q283" s="262"/>
      <c r="R283" s="63"/>
      <c r="S283" s="111"/>
      <c r="T283" s="111"/>
      <c r="U283" s="109"/>
      <c r="V283" s="63"/>
    </row>
    <row r="284" spans="2:22" outlineLevel="1">
      <c r="B284" s="6"/>
      <c r="C284" s="212"/>
      <c r="D284" s="212"/>
      <c r="E284" s="110"/>
      <c r="F284" s="110"/>
      <c r="G284" s="110"/>
      <c r="H284" s="110"/>
      <c r="I284" s="105"/>
      <c r="J284" s="214"/>
      <c r="K284" s="214"/>
      <c r="L284" s="214"/>
      <c r="M284" s="214"/>
      <c r="N284" s="109"/>
      <c r="O284" s="109"/>
      <c r="P284" s="109"/>
      <c r="Q284" s="262"/>
      <c r="R284" s="63"/>
      <c r="S284" s="111"/>
      <c r="T284" s="111"/>
      <c r="U284" s="109"/>
      <c r="V284" s="63"/>
    </row>
    <row r="285" spans="2:22" outlineLevel="1">
      <c r="B285" s="6"/>
      <c r="C285" s="212"/>
      <c r="D285" s="212"/>
      <c r="E285" s="110"/>
      <c r="F285" s="110"/>
      <c r="G285" s="110"/>
      <c r="H285" s="110"/>
      <c r="I285" s="105"/>
      <c r="J285" s="214"/>
      <c r="K285" s="214"/>
      <c r="L285" s="214"/>
      <c r="M285" s="214"/>
      <c r="N285" s="109"/>
      <c r="O285" s="109"/>
      <c r="P285" s="109"/>
      <c r="Q285" s="262"/>
      <c r="R285" s="63"/>
      <c r="S285" s="111"/>
      <c r="T285" s="111"/>
      <c r="U285" s="109"/>
      <c r="V285" s="63"/>
    </row>
    <row r="286" spans="2:22" outlineLevel="1">
      <c r="B286" s="6"/>
      <c r="C286" s="212"/>
      <c r="D286" s="212"/>
      <c r="E286" s="110"/>
      <c r="F286" s="110"/>
      <c r="G286" s="110"/>
      <c r="H286" s="110"/>
      <c r="I286" s="105"/>
      <c r="J286" s="214"/>
      <c r="K286" s="214"/>
      <c r="L286" s="214"/>
      <c r="M286" s="214"/>
      <c r="N286" s="109"/>
      <c r="O286" s="109"/>
      <c r="P286" s="109"/>
      <c r="Q286" s="262"/>
      <c r="R286" s="63"/>
      <c r="S286" s="111"/>
      <c r="T286" s="111"/>
      <c r="U286" s="109"/>
      <c r="V286" s="63"/>
    </row>
    <row r="287" spans="2:22" outlineLevel="1">
      <c r="B287" s="6"/>
      <c r="C287" s="212"/>
      <c r="D287" s="212"/>
      <c r="E287" s="110"/>
      <c r="F287" s="110"/>
      <c r="G287" s="110"/>
      <c r="H287" s="110"/>
      <c r="I287" s="105"/>
      <c r="J287" s="214"/>
      <c r="K287" s="214"/>
      <c r="L287" s="214"/>
      <c r="M287" s="214"/>
      <c r="N287" s="109"/>
      <c r="O287" s="109"/>
      <c r="P287" s="109"/>
      <c r="Q287" s="262"/>
      <c r="R287" s="63"/>
      <c r="S287" s="111"/>
      <c r="T287" s="111"/>
      <c r="U287" s="109"/>
      <c r="V287" s="63"/>
    </row>
    <row r="288" spans="2:22" outlineLevel="1">
      <c r="B288" s="6"/>
      <c r="C288" s="212"/>
      <c r="D288" s="212"/>
      <c r="E288" s="110"/>
      <c r="F288" s="110"/>
      <c r="G288" s="110"/>
      <c r="H288" s="110"/>
      <c r="I288" s="105"/>
      <c r="J288" s="214"/>
      <c r="K288" s="214"/>
      <c r="L288" s="214"/>
      <c r="M288" s="214"/>
      <c r="N288" s="109"/>
      <c r="O288" s="109"/>
      <c r="P288" s="109"/>
      <c r="Q288" s="262"/>
      <c r="R288" s="63"/>
      <c r="S288" s="111"/>
      <c r="T288" s="111"/>
      <c r="U288" s="109"/>
      <c r="V288" s="63"/>
    </row>
    <row r="289" spans="2:22" outlineLevel="1">
      <c r="B289" s="6"/>
      <c r="C289" s="212"/>
      <c r="D289" s="212"/>
      <c r="E289" s="110"/>
      <c r="F289" s="110"/>
      <c r="G289" s="110"/>
      <c r="H289" s="110"/>
      <c r="I289" s="105"/>
      <c r="J289" s="214"/>
      <c r="K289" s="214"/>
      <c r="L289" s="214"/>
      <c r="M289" s="214"/>
      <c r="N289" s="109"/>
      <c r="O289" s="109"/>
      <c r="P289" s="109"/>
      <c r="Q289" s="262"/>
      <c r="R289" s="63"/>
      <c r="S289" s="111"/>
      <c r="T289" s="111"/>
      <c r="U289" s="109"/>
      <c r="V289" s="63"/>
    </row>
    <row r="290" spans="2:22" outlineLevel="1">
      <c r="B290" s="6"/>
      <c r="C290" s="212"/>
      <c r="D290" s="212"/>
      <c r="E290" s="110"/>
      <c r="F290" s="110"/>
      <c r="G290" s="110"/>
      <c r="H290" s="110"/>
      <c r="I290" s="105"/>
      <c r="J290" s="214"/>
      <c r="K290" s="214"/>
      <c r="L290" s="214"/>
      <c r="M290" s="214"/>
      <c r="N290" s="109"/>
      <c r="O290" s="109"/>
      <c r="P290" s="109"/>
      <c r="Q290" s="262"/>
      <c r="R290" s="63"/>
      <c r="S290" s="111"/>
      <c r="T290" s="111"/>
      <c r="U290" s="109"/>
      <c r="V290" s="63"/>
    </row>
    <row r="291" spans="2:22" outlineLevel="1">
      <c r="B291" s="6"/>
      <c r="C291" s="212"/>
      <c r="D291" s="212"/>
      <c r="E291" s="110"/>
      <c r="F291" s="110"/>
      <c r="G291" s="110"/>
      <c r="H291" s="110"/>
      <c r="I291" s="105"/>
      <c r="J291" s="214"/>
      <c r="K291" s="214"/>
      <c r="L291" s="214"/>
      <c r="M291" s="214"/>
      <c r="N291" s="109"/>
      <c r="O291" s="109"/>
      <c r="P291" s="109"/>
      <c r="Q291" s="262"/>
      <c r="R291" s="63"/>
      <c r="S291" s="111"/>
      <c r="T291" s="111"/>
      <c r="U291" s="109"/>
      <c r="V291" s="63"/>
    </row>
    <row r="292" spans="2:22" outlineLevel="1">
      <c r="B292" s="6"/>
      <c r="C292" s="212"/>
      <c r="D292" s="212"/>
      <c r="E292" s="110"/>
      <c r="F292" s="110"/>
      <c r="G292" s="110"/>
      <c r="H292" s="110"/>
      <c r="I292" s="105"/>
      <c r="J292" s="214"/>
      <c r="K292" s="214"/>
      <c r="L292" s="214"/>
      <c r="M292" s="214"/>
      <c r="N292" s="109"/>
      <c r="O292" s="109"/>
      <c r="P292" s="109"/>
      <c r="Q292" s="262"/>
      <c r="R292" s="63"/>
      <c r="S292" s="111"/>
      <c r="T292" s="111"/>
      <c r="U292" s="109"/>
      <c r="V292" s="63"/>
    </row>
    <row r="293" spans="2:22" outlineLevel="1">
      <c r="B293" s="6"/>
      <c r="C293" s="212"/>
      <c r="D293" s="212"/>
      <c r="E293" s="110"/>
      <c r="F293" s="110"/>
      <c r="G293" s="110"/>
      <c r="H293" s="110"/>
      <c r="I293" s="105"/>
      <c r="J293" s="214"/>
      <c r="K293" s="214"/>
      <c r="L293" s="214"/>
      <c r="M293" s="214"/>
      <c r="N293" s="109"/>
      <c r="O293" s="109"/>
      <c r="P293" s="109"/>
      <c r="Q293" s="262"/>
      <c r="R293" s="63"/>
      <c r="S293" s="111"/>
      <c r="T293" s="111"/>
      <c r="U293" s="109"/>
      <c r="V293" s="63"/>
    </row>
    <row r="294" spans="2:22" outlineLevel="1">
      <c r="B294" s="6"/>
      <c r="C294" s="212"/>
      <c r="D294" s="212"/>
      <c r="E294" s="110"/>
      <c r="F294" s="110"/>
      <c r="G294" s="110"/>
      <c r="H294" s="110"/>
      <c r="I294" s="105"/>
      <c r="J294" s="214"/>
      <c r="K294" s="214"/>
      <c r="L294" s="214"/>
      <c r="M294" s="214"/>
      <c r="N294" s="109"/>
      <c r="O294" s="109"/>
      <c r="P294" s="109"/>
      <c r="Q294" s="262"/>
      <c r="R294" s="63"/>
      <c r="S294" s="111"/>
      <c r="T294" s="111"/>
      <c r="U294" s="109"/>
      <c r="V294" s="63"/>
    </row>
    <row r="295" spans="2:22" outlineLevel="1">
      <c r="B295" s="6"/>
      <c r="C295" s="212"/>
      <c r="D295" s="212"/>
      <c r="E295" s="110"/>
      <c r="F295" s="110"/>
      <c r="G295" s="110"/>
      <c r="H295" s="110"/>
      <c r="I295" s="105"/>
      <c r="J295" s="214"/>
      <c r="K295" s="214"/>
      <c r="L295" s="214"/>
      <c r="M295" s="214"/>
      <c r="N295" s="109"/>
      <c r="O295" s="109"/>
      <c r="P295" s="109"/>
      <c r="Q295" s="262"/>
      <c r="R295" s="63"/>
      <c r="S295" s="111"/>
      <c r="T295" s="111"/>
      <c r="U295" s="109"/>
      <c r="V295" s="63"/>
    </row>
    <row r="296" spans="2:22" outlineLevel="1">
      <c r="B296" s="6"/>
      <c r="C296" s="212"/>
      <c r="D296" s="212"/>
      <c r="E296" s="110"/>
      <c r="F296" s="110"/>
      <c r="G296" s="110"/>
      <c r="H296" s="110"/>
      <c r="I296" s="105"/>
      <c r="J296" s="214"/>
      <c r="K296" s="214"/>
      <c r="L296" s="214"/>
      <c r="M296" s="214"/>
      <c r="N296" s="109"/>
      <c r="O296" s="109"/>
      <c r="P296" s="109"/>
      <c r="Q296" s="262"/>
      <c r="R296" s="63"/>
      <c r="S296" s="111"/>
      <c r="T296" s="111"/>
      <c r="U296" s="109"/>
      <c r="V296" s="63"/>
    </row>
    <row r="297" spans="2:22" outlineLevel="1">
      <c r="B297" s="6"/>
      <c r="C297" s="212"/>
      <c r="D297" s="212"/>
      <c r="E297" s="110"/>
      <c r="F297" s="110"/>
      <c r="G297" s="110"/>
      <c r="H297" s="110"/>
      <c r="I297" s="105"/>
      <c r="J297" s="214"/>
      <c r="K297" s="214"/>
      <c r="L297" s="214"/>
      <c r="M297" s="214"/>
      <c r="N297" s="109"/>
      <c r="O297" s="109"/>
      <c r="P297" s="109"/>
      <c r="Q297" s="262"/>
      <c r="R297" s="63"/>
      <c r="S297" s="111"/>
      <c r="T297" s="111"/>
      <c r="U297" s="109"/>
      <c r="V297" s="63"/>
    </row>
    <row r="298" spans="2:22" outlineLevel="1">
      <c r="B298" s="6"/>
      <c r="C298" s="212"/>
      <c r="D298" s="212"/>
      <c r="E298" s="110"/>
      <c r="F298" s="110"/>
      <c r="G298" s="110"/>
      <c r="H298" s="110"/>
      <c r="I298" s="105"/>
      <c r="J298" s="214"/>
      <c r="K298" s="214"/>
      <c r="L298" s="214"/>
      <c r="M298" s="214"/>
      <c r="N298" s="109"/>
      <c r="O298" s="109"/>
      <c r="P298" s="109"/>
      <c r="Q298" s="262"/>
      <c r="R298" s="63"/>
      <c r="S298" s="111"/>
      <c r="T298" s="111"/>
      <c r="U298" s="109"/>
      <c r="V298" s="63"/>
    </row>
    <row r="299" spans="2:22" ht="15.75" outlineLevel="1" thickBot="1">
      <c r="B299" s="6"/>
      <c r="C299" s="213"/>
      <c r="D299" s="213"/>
      <c r="E299" s="171"/>
      <c r="F299" s="171"/>
      <c r="G299" s="171"/>
      <c r="H299" s="171"/>
      <c r="I299" s="107"/>
      <c r="J299" s="214"/>
      <c r="K299" s="214"/>
      <c r="L299" s="214"/>
      <c r="M299" s="214"/>
      <c r="N299" s="109"/>
      <c r="O299" s="109"/>
      <c r="P299" s="109"/>
      <c r="Q299" s="262"/>
      <c r="R299" s="63"/>
      <c r="S299" s="111"/>
      <c r="T299" s="111"/>
      <c r="U299" s="109"/>
      <c r="V299" s="63"/>
    </row>
    <row r="300" spans="2:22" ht="15.75" thickBot="1">
      <c r="B300" s="6"/>
      <c r="C300" s="63"/>
      <c r="D300" s="63"/>
      <c r="E300" s="63"/>
      <c r="F300" s="63"/>
      <c r="G300" s="63"/>
      <c r="H300" s="63"/>
      <c r="I300" s="63"/>
      <c r="J300" s="90" t="s">
        <v>56</v>
      </c>
      <c r="K300" s="90"/>
      <c r="L300" s="90"/>
      <c r="M300" s="90"/>
      <c r="N300" s="90"/>
      <c r="O300" s="90"/>
      <c r="P300" s="90"/>
      <c r="Q300" s="263">
        <f>+SUM(Q264:Q299)</f>
        <v>0</v>
      </c>
      <c r="R300" s="63"/>
      <c r="S300" s="118">
        <f>+SUM(S264:S299)</f>
        <v>0</v>
      </c>
      <c r="T300" s="118">
        <f>+SUM(T264:T299)</f>
        <v>0</v>
      </c>
      <c r="U300" s="63"/>
      <c r="V300" s="63"/>
    </row>
    <row r="301" spans="2:22">
      <c r="B301" s="6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</row>
    <row r="302" spans="2:22">
      <c r="B302" s="6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</row>
    <row r="303" spans="2:22">
      <c r="B303" s="6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</row>
    <row r="304" spans="2:22">
      <c r="B304" s="6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</row>
    <row r="305" spans="2:22">
      <c r="B305" s="6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</row>
    <row r="306" spans="2:22">
      <c r="B306" s="6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</row>
    <row r="307" spans="2:22">
      <c r="B307" s="6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</row>
    <row r="308" spans="2:22">
      <c r="B308" s="6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</row>
    <row r="309" spans="2:22">
      <c r="B309" s="6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</row>
    <row r="310" spans="2:22">
      <c r="B310" s="6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</row>
    <row r="311" spans="2:22">
      <c r="B311" s="6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</row>
    <row r="312" spans="2:22">
      <c r="B312" s="6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</row>
    <row r="313" spans="2:22">
      <c r="B313" s="6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</row>
    <row r="314" spans="2:22">
      <c r="B314" s="6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</row>
    <row r="315" spans="2:22">
      <c r="B315" s="6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</row>
    <row r="316" spans="2:22">
      <c r="B316" s="6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</row>
    <row r="317" spans="2:22">
      <c r="B317" s="6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</row>
    <row r="318" spans="2:22">
      <c r="B318" s="6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</row>
    <row r="319" spans="2:22">
      <c r="B319" s="6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</row>
    <row r="320" spans="2:22">
      <c r="B320" s="6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</row>
    <row r="321" spans="2:22">
      <c r="B321" s="6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</row>
    <row r="322" spans="2:22">
      <c r="B322" s="6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</row>
    <row r="323" spans="2:22">
      <c r="B323" s="6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</row>
    <row r="324" spans="2:22">
      <c r="B324" s="6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</row>
    <row r="325" spans="2:22">
      <c r="B325" s="6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</row>
    <row r="326" spans="2:22">
      <c r="B326" s="6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</row>
    <row r="327" spans="2:22">
      <c r="B327" s="6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</row>
    <row r="328" spans="2:22">
      <c r="B328" s="6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</row>
    <row r="329" spans="2:22">
      <c r="B329" s="6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</row>
    <row r="330" spans="2:22">
      <c r="B330" s="6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</row>
    <row r="331" spans="2:22">
      <c r="B331" s="6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</row>
    <row r="332" spans="2:22">
      <c r="B332" s="6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</row>
    <row r="333" spans="2:22">
      <c r="B333" s="6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</row>
    <row r="334" spans="2:22">
      <c r="B334" s="6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</row>
    <row r="335" spans="2:22">
      <c r="B335" s="6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</row>
    <row r="336" spans="2:22">
      <c r="B336" s="6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</row>
    <row r="337" spans="2:22">
      <c r="B337" s="6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</row>
    <row r="338" spans="2:22">
      <c r="B338" s="6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</row>
    <row r="339" spans="2:22">
      <c r="B339" s="6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</row>
    <row r="340" spans="2:22">
      <c r="B340" s="6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</row>
    <row r="341" spans="2:22">
      <c r="B341" s="6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</row>
    <row r="342" spans="2:22">
      <c r="B342" s="6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</row>
    <row r="343" spans="2:22">
      <c r="B343" s="6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</row>
    <row r="344" spans="2:22">
      <c r="B344" s="6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</row>
    <row r="345" spans="2:22">
      <c r="B345" s="6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</row>
    <row r="346" spans="2:22">
      <c r="B346" s="6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</row>
    <row r="347" spans="2:22">
      <c r="B347" s="6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</row>
    <row r="348" spans="2:22">
      <c r="B348" s="6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</row>
    <row r="349" spans="2:22">
      <c r="B349" s="6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</row>
    <row r="350" spans="2:22">
      <c r="B350" s="6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</row>
    <row r="351" spans="2:22">
      <c r="B351" s="6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</row>
    <row r="352" spans="2:22">
      <c r="B352" s="6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</row>
    <row r="353" spans="2:22">
      <c r="B353" s="6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</row>
    <row r="354" spans="2:22">
      <c r="B354" s="6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</row>
    <row r="355" spans="2:22">
      <c r="B355" s="6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</row>
    <row r="356" spans="2:22">
      <c r="B356" s="6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</row>
    <row r="357" spans="2:22">
      <c r="B357" s="6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</row>
    <row r="358" spans="2:22">
      <c r="B358" s="6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</row>
    <row r="359" spans="2:22">
      <c r="B359" s="6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</row>
    <row r="360" spans="2:22">
      <c r="B360" s="6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</row>
    <row r="361" spans="2:22">
      <c r="B361" s="6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</row>
    <row r="362" spans="2:22">
      <c r="B362" s="6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</row>
    <row r="363" spans="2:22">
      <c r="B363" s="6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</row>
    <row r="364" spans="2:22">
      <c r="B364" s="6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</row>
    <row r="365" spans="2:22">
      <c r="B365" s="6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</row>
    <row r="366" spans="2:22">
      <c r="B366" s="6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</row>
    <row r="367" spans="2:22">
      <c r="B367" s="6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</row>
    <row r="368" spans="2:22">
      <c r="B368" s="6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</row>
    <row r="369" spans="2:22">
      <c r="B369" s="6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</row>
    <row r="370" spans="2:22">
      <c r="B370" s="6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</row>
    <row r="371" spans="2:22">
      <c r="B371" s="6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</row>
    <row r="372" spans="2:22">
      <c r="B372" s="6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</row>
    <row r="373" spans="2:22">
      <c r="B373" s="6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</row>
    <row r="374" spans="2:22">
      <c r="B374" s="6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</row>
    <row r="375" spans="2:22">
      <c r="B375" s="6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</row>
    <row r="376" spans="2:22">
      <c r="B376" s="6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</row>
    <row r="377" spans="2:22">
      <c r="B377" s="6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</row>
    <row r="378" spans="2:22">
      <c r="B378" s="6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</row>
    <row r="379" spans="2:22">
      <c r="B379" s="6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</row>
    <row r="380" spans="2:22">
      <c r="B380" s="6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</row>
    <row r="381" spans="2:22">
      <c r="B381" s="6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</row>
    <row r="382" spans="2:22">
      <c r="B382" s="6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</row>
    <row r="383" spans="2:22">
      <c r="B383" s="6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V383" s="63"/>
    </row>
    <row r="384" spans="2:22">
      <c r="B384" s="6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V384" s="63"/>
    </row>
    <row r="385" spans="2:22">
      <c r="B385" s="6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V385" s="63"/>
    </row>
    <row r="386" spans="2:22">
      <c r="B386" s="6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V386" s="63"/>
    </row>
    <row r="387" spans="2:22">
      <c r="B387" s="6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V387" s="63"/>
    </row>
    <row r="388" spans="2:22">
      <c r="B388" s="6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V388" s="63"/>
    </row>
    <row r="389" spans="2:22">
      <c r="B389" s="6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V389" s="63"/>
    </row>
    <row r="390" spans="2:22">
      <c r="B390" s="6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V390" s="63"/>
    </row>
    <row r="391" spans="2:22">
      <c r="B391" s="6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V391" s="63"/>
    </row>
    <row r="392" spans="2:22">
      <c r="B392" s="6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V392" s="63"/>
    </row>
    <row r="393" spans="2:22">
      <c r="B393" s="6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V393" s="63"/>
    </row>
    <row r="394" spans="2:22">
      <c r="B394" s="6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V394" s="63"/>
    </row>
    <row r="395" spans="2:22">
      <c r="B395" s="6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V395" s="63"/>
    </row>
    <row r="396" spans="2:22">
      <c r="B396" s="6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V396" s="63"/>
    </row>
    <row r="397" spans="2:22">
      <c r="B397" s="6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V397" s="63"/>
    </row>
    <row r="398" spans="2:22">
      <c r="B398" s="6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V398" s="63"/>
    </row>
    <row r="399" spans="2:22">
      <c r="B399" s="6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V399" s="63"/>
    </row>
    <row r="400" spans="2:22">
      <c r="B400" s="6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V400" s="63"/>
    </row>
    <row r="401" spans="2:22">
      <c r="B401" s="6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V401" s="63"/>
    </row>
    <row r="402" spans="2:22">
      <c r="B402" s="6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V402" s="63"/>
    </row>
    <row r="403" spans="2:22">
      <c r="B403" s="6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V403" s="63"/>
    </row>
    <row r="404" spans="2:22">
      <c r="B404" s="6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V404" s="63"/>
    </row>
    <row r="405" spans="2:22">
      <c r="B405" s="6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V405" s="63"/>
    </row>
    <row r="406" spans="2:22">
      <c r="B406" s="6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V406" s="63"/>
    </row>
    <row r="407" spans="2:22">
      <c r="B407" s="6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V407" s="63"/>
    </row>
    <row r="408" spans="2:22">
      <c r="B408" s="6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V408" s="63"/>
    </row>
    <row r="409" spans="2:22">
      <c r="B409" s="6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V409" s="63"/>
    </row>
    <row r="410" spans="2:22">
      <c r="B410" s="6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V410" s="63"/>
    </row>
    <row r="411" spans="2:22">
      <c r="B411" s="6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V411" s="63"/>
    </row>
    <row r="412" spans="2:22">
      <c r="B412" s="6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V412" s="63"/>
    </row>
    <row r="413" spans="2:22">
      <c r="B413" s="6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V413" s="63"/>
    </row>
    <row r="414" spans="2:22">
      <c r="B414" s="6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V414" s="63"/>
    </row>
    <row r="415" spans="2:22">
      <c r="B415" s="6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V415" s="63"/>
    </row>
    <row r="416" spans="2:22">
      <c r="B416" s="6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V416" s="63"/>
    </row>
    <row r="417" spans="2:22">
      <c r="B417" s="6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V417" s="63"/>
    </row>
    <row r="418" spans="2:22">
      <c r="B418" s="6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V418" s="63"/>
    </row>
    <row r="419" spans="2:22">
      <c r="B419" s="6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V419" s="63"/>
    </row>
    <row r="420" spans="2:22">
      <c r="B420" s="6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V420" s="63"/>
    </row>
    <row r="421" spans="2:22">
      <c r="B421" s="6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V421" s="63"/>
    </row>
    <row r="422" spans="2:22">
      <c r="B422" s="6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V422" s="63"/>
    </row>
    <row r="423" spans="2:22">
      <c r="B423" s="6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V423" s="63"/>
    </row>
    <row r="424" spans="2:22">
      <c r="B424" s="6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V424" s="63"/>
    </row>
    <row r="425" spans="2:22">
      <c r="B425" s="6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V425" s="63"/>
    </row>
    <row r="426" spans="2:22">
      <c r="B426" s="6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V426" s="63"/>
    </row>
    <row r="427" spans="2:22">
      <c r="B427" s="6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V427" s="63"/>
    </row>
    <row r="428" spans="2:22">
      <c r="B428" s="6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V428" s="63"/>
    </row>
    <row r="429" spans="2:22">
      <c r="B429" s="6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V429" s="63"/>
    </row>
    <row r="430" spans="2:22">
      <c r="B430" s="6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V430" s="63"/>
    </row>
    <row r="431" spans="2:22">
      <c r="B431" s="6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V431" s="63"/>
    </row>
    <row r="432" spans="2:22">
      <c r="B432" s="6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V432" s="63"/>
    </row>
    <row r="433" spans="2:22">
      <c r="B433" s="6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V433" s="63"/>
    </row>
    <row r="434" spans="2:22">
      <c r="B434" s="6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V434" s="63"/>
    </row>
    <row r="435" spans="2:22">
      <c r="B435" s="6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V435" s="63"/>
    </row>
    <row r="436" spans="2:22">
      <c r="B436" s="6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V436" s="63"/>
    </row>
    <row r="437" spans="2:22">
      <c r="B437" s="6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V437" s="63"/>
    </row>
    <row r="438" spans="2:22">
      <c r="B438" s="6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V438" s="63"/>
    </row>
    <row r="439" spans="2:22">
      <c r="B439" s="6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V439" s="63"/>
    </row>
    <row r="440" spans="2:22">
      <c r="B440" s="6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V440" s="63"/>
    </row>
    <row r="441" spans="2:22">
      <c r="B441" s="6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V441" s="63"/>
    </row>
    <row r="442" spans="2:22">
      <c r="B442" s="6"/>
      <c r="C442" s="63"/>
      <c r="D442" s="63"/>
      <c r="E442" s="63"/>
      <c r="F442" s="63"/>
      <c r="G442" s="63"/>
      <c r="H442" s="63"/>
      <c r="I442" s="63"/>
      <c r="J442" s="63"/>
      <c r="K442" s="63"/>
      <c r="L442" s="63"/>
      <c r="M442" s="63"/>
      <c r="N442" s="63"/>
      <c r="O442" s="63"/>
      <c r="P442" s="63"/>
      <c r="Q442" s="63"/>
      <c r="R442" s="63"/>
      <c r="V442" s="63"/>
    </row>
    <row r="443" spans="2:22">
      <c r="B443" s="6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V443" s="63"/>
    </row>
    <row r="444" spans="2:22">
      <c r="B444" s="6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V444" s="63"/>
    </row>
    <row r="445" spans="2:22">
      <c r="B445" s="6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V445" s="63"/>
    </row>
    <row r="446" spans="2:22">
      <c r="B446" s="6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V446" s="63"/>
    </row>
    <row r="447" spans="2:22">
      <c r="B447" s="6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V447" s="63"/>
    </row>
    <row r="448" spans="2:22">
      <c r="B448" s="6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V448" s="63"/>
    </row>
    <row r="449" spans="2:22">
      <c r="B449" s="6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V449" s="63"/>
    </row>
    <row r="450" spans="2:22">
      <c r="B450" s="6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V450" s="63"/>
    </row>
    <row r="451" spans="2:22">
      <c r="B451" s="6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V451" s="63"/>
    </row>
    <row r="452" spans="2:22">
      <c r="B452" s="6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V452" s="63"/>
    </row>
    <row r="453" spans="2:22">
      <c r="B453" s="6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V453" s="63"/>
    </row>
    <row r="454" spans="2:22">
      <c r="B454" s="6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V454" s="63"/>
    </row>
    <row r="455" spans="2:22">
      <c r="B455" s="6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V455" s="63"/>
    </row>
    <row r="456" spans="2:22">
      <c r="B456" s="6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V456" s="63"/>
    </row>
    <row r="457" spans="2:22">
      <c r="B457" s="6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V457" s="63"/>
    </row>
    <row r="458" spans="2:22">
      <c r="B458" s="6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V458" s="63"/>
    </row>
    <row r="459" spans="2:22">
      <c r="B459" s="6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V459" s="63"/>
    </row>
    <row r="460" spans="2:22">
      <c r="B460" s="6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V460" s="63"/>
    </row>
    <row r="461" spans="2:22">
      <c r="B461" s="6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V461" s="63"/>
    </row>
    <row r="462" spans="2:22">
      <c r="B462" s="6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V462" s="63"/>
    </row>
    <row r="463" spans="2:22">
      <c r="B463" s="6"/>
      <c r="C463" s="63"/>
      <c r="D463" s="63"/>
      <c r="E463" s="63"/>
      <c r="F463" s="63"/>
      <c r="G463" s="63"/>
      <c r="H463" s="63"/>
      <c r="I463" s="63"/>
      <c r="J463" s="63"/>
      <c r="K463" s="63"/>
      <c r="L463" s="63"/>
      <c r="M463" s="63"/>
      <c r="N463" s="63"/>
      <c r="O463" s="63"/>
      <c r="P463" s="63"/>
      <c r="Q463" s="63"/>
      <c r="R463" s="63"/>
      <c r="V463" s="63"/>
    </row>
    <row r="464" spans="2:22">
      <c r="B464" s="6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V464" s="63"/>
    </row>
    <row r="465" spans="2:22">
      <c r="B465" s="6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V465" s="63"/>
    </row>
    <row r="466" spans="2:22">
      <c r="B466" s="6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V466" s="63"/>
    </row>
    <row r="467" spans="2:22">
      <c r="B467" s="6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V467" s="63"/>
    </row>
    <row r="468" spans="2:22">
      <c r="B468" s="6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V468" s="63"/>
    </row>
    <row r="469" spans="2:22">
      <c r="B469" s="6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V469" s="63"/>
    </row>
    <row r="470" spans="2:22">
      <c r="B470" s="6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V470" s="63"/>
    </row>
    <row r="471" spans="2:22">
      <c r="B471" s="6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V471" s="63"/>
    </row>
    <row r="472" spans="2:22">
      <c r="B472" s="6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V472" s="63"/>
    </row>
    <row r="473" spans="2:22">
      <c r="B473" s="6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V473" s="63"/>
    </row>
    <row r="474" spans="2:22">
      <c r="B474" s="6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V474" s="63"/>
    </row>
    <row r="475" spans="2:22">
      <c r="B475" s="6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V475" s="63"/>
    </row>
    <row r="476" spans="2:22">
      <c r="B476" s="6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V476" s="63"/>
    </row>
    <row r="477" spans="2:22">
      <c r="B477" s="6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V477" s="63"/>
    </row>
    <row r="478" spans="2:22">
      <c r="B478" s="6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V478" s="63"/>
    </row>
    <row r="479" spans="2:22">
      <c r="B479" s="6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V479" s="63"/>
    </row>
    <row r="480" spans="2:22">
      <c r="B480" s="6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V480" s="63"/>
    </row>
    <row r="481" spans="2:22">
      <c r="B481" s="6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V481" s="63"/>
    </row>
    <row r="482" spans="2:22">
      <c r="B482" s="6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V482" s="63"/>
    </row>
    <row r="483" spans="2:22">
      <c r="B483" s="6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V483" s="63"/>
    </row>
    <row r="484" spans="2:22">
      <c r="B484" s="6"/>
      <c r="C484" s="63"/>
      <c r="D484" s="63"/>
      <c r="E484" s="63"/>
      <c r="F484" s="63"/>
      <c r="G484" s="63"/>
      <c r="H484" s="63"/>
      <c r="I484" s="63"/>
      <c r="J484" s="63"/>
      <c r="K484" s="63"/>
      <c r="L484" s="63"/>
      <c r="M484" s="63"/>
      <c r="N484" s="63"/>
      <c r="O484" s="63"/>
      <c r="P484" s="63"/>
      <c r="Q484" s="63"/>
      <c r="R484" s="63"/>
      <c r="V484" s="63"/>
    </row>
    <row r="485" spans="2:22">
      <c r="B485" s="6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V485" s="63"/>
    </row>
    <row r="486" spans="2:22">
      <c r="B486" s="6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V486" s="63"/>
    </row>
    <row r="487" spans="2:22">
      <c r="B487" s="6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V487" s="63"/>
    </row>
    <row r="488" spans="2:22">
      <c r="B488" s="6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V488" s="63"/>
    </row>
    <row r="489" spans="2:22">
      <c r="B489" s="6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V489" s="63"/>
    </row>
    <row r="490" spans="2:22">
      <c r="B490" s="6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V490" s="63"/>
    </row>
    <row r="491" spans="2:22">
      <c r="B491" s="6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V491" s="63"/>
    </row>
    <row r="492" spans="2:22">
      <c r="B492" s="6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V492" s="63"/>
    </row>
    <row r="493" spans="2:22">
      <c r="B493" s="6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V493" s="63"/>
    </row>
    <row r="494" spans="2:22">
      <c r="B494" s="6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V494" s="63"/>
    </row>
    <row r="495" spans="2:22">
      <c r="B495" s="6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V495" s="63"/>
    </row>
    <row r="496" spans="2:22">
      <c r="B496" s="6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V496" s="63"/>
    </row>
    <row r="497" spans="2:22">
      <c r="B497" s="6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V497" s="63"/>
    </row>
    <row r="498" spans="2:22">
      <c r="B498" s="6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V498" s="63"/>
    </row>
    <row r="499" spans="2:22">
      <c r="B499" s="6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V499" s="63"/>
    </row>
    <row r="500" spans="2:22">
      <c r="B500" s="6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V500" s="63"/>
    </row>
    <row r="501" spans="2:22">
      <c r="B501" s="6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V501" s="63"/>
    </row>
    <row r="502" spans="2:22">
      <c r="B502" s="6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V502" s="63"/>
    </row>
    <row r="503" spans="2:22">
      <c r="B503" s="6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V503" s="63"/>
    </row>
    <row r="504" spans="2:22">
      <c r="B504" s="6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V504" s="63"/>
    </row>
    <row r="505" spans="2:22">
      <c r="B505" s="6"/>
      <c r="C505" s="63"/>
      <c r="D505" s="63"/>
      <c r="E505" s="63"/>
      <c r="F505" s="63"/>
      <c r="G505" s="63"/>
      <c r="H505" s="63"/>
      <c r="I505" s="63"/>
      <c r="J505" s="63"/>
      <c r="K505" s="63"/>
      <c r="L505" s="63"/>
      <c r="M505" s="63"/>
      <c r="N505" s="63"/>
      <c r="O505" s="63"/>
      <c r="P505" s="63"/>
      <c r="Q505" s="63"/>
      <c r="R505" s="63"/>
      <c r="V505" s="63"/>
    </row>
    <row r="506" spans="2:22">
      <c r="B506" s="6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V506" s="63"/>
    </row>
    <row r="507" spans="2:22">
      <c r="B507" s="6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V507" s="63"/>
    </row>
    <row r="508" spans="2:22">
      <c r="B508" s="6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V508" s="63"/>
    </row>
    <row r="509" spans="2:22">
      <c r="B509" s="6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V509" s="63"/>
    </row>
    <row r="510" spans="2:22">
      <c r="B510" s="6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V510" s="63"/>
    </row>
    <row r="511" spans="2:22">
      <c r="B511" s="6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V511" s="63"/>
    </row>
    <row r="512" spans="2:22">
      <c r="B512" s="6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V512" s="63"/>
    </row>
    <row r="513" spans="2:22">
      <c r="B513" s="6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V513" s="63"/>
    </row>
    <row r="514" spans="2:22">
      <c r="B514" s="6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V514" s="63"/>
    </row>
    <row r="515" spans="2:22">
      <c r="B515" s="6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V515" s="63"/>
    </row>
    <row r="516" spans="2:22">
      <c r="B516" s="6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V516" s="63"/>
    </row>
    <row r="517" spans="2:22">
      <c r="B517" s="6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V517" s="63"/>
    </row>
    <row r="518" spans="2:22">
      <c r="B518" s="6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V518" s="63"/>
    </row>
    <row r="519" spans="2:22">
      <c r="B519" s="6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V519" s="63"/>
    </row>
    <row r="520" spans="2:22">
      <c r="B520" s="6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V520" s="63"/>
    </row>
    <row r="521" spans="2:22">
      <c r="B521" s="6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V521" s="63"/>
    </row>
    <row r="522" spans="2:22">
      <c r="B522" s="6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V522" s="63"/>
    </row>
    <row r="523" spans="2:22">
      <c r="B523" s="6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V523" s="63"/>
    </row>
    <row r="524" spans="2:22">
      <c r="B524" s="6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V524" s="63"/>
    </row>
    <row r="525" spans="2:22">
      <c r="B525" s="6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V525" s="63"/>
    </row>
    <row r="526" spans="2:22">
      <c r="B526" s="6"/>
      <c r="C526" s="63"/>
      <c r="D526" s="63"/>
      <c r="E526" s="63"/>
      <c r="F526" s="63"/>
      <c r="G526" s="63"/>
      <c r="H526" s="63"/>
      <c r="I526" s="63"/>
      <c r="J526" s="63"/>
      <c r="K526" s="63"/>
      <c r="L526" s="63"/>
      <c r="M526" s="63"/>
      <c r="N526" s="63"/>
      <c r="O526" s="63"/>
      <c r="P526" s="63"/>
      <c r="Q526" s="63"/>
      <c r="R526" s="63"/>
      <c r="V526" s="63"/>
    </row>
    <row r="527" spans="2:22">
      <c r="B527" s="6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V527" s="63"/>
    </row>
    <row r="528" spans="2:22">
      <c r="B528" s="6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V528" s="63"/>
    </row>
    <row r="529" spans="2:22">
      <c r="B529" s="6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V529" s="63"/>
    </row>
    <row r="530" spans="2:22">
      <c r="B530" s="6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V530" s="63"/>
    </row>
    <row r="531" spans="2:22">
      <c r="B531" s="6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V531" s="63"/>
    </row>
    <row r="532" spans="2:22">
      <c r="B532" s="6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V532" s="63"/>
    </row>
    <row r="533" spans="2:22">
      <c r="B533" s="6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V533" s="63"/>
    </row>
    <row r="534" spans="2:22">
      <c r="B534" s="6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V534" s="63"/>
    </row>
    <row r="535" spans="2:22">
      <c r="B535" s="6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V535" s="63"/>
    </row>
    <row r="536" spans="2:22">
      <c r="B536" s="6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V536" s="63"/>
    </row>
    <row r="537" spans="2:22">
      <c r="B537" s="6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V537" s="63"/>
    </row>
    <row r="538" spans="2:22">
      <c r="B538" s="6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V538" s="63"/>
    </row>
    <row r="539" spans="2:22">
      <c r="B539" s="6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V539" s="63"/>
    </row>
    <row r="540" spans="2:22">
      <c r="B540" s="6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V540" s="63"/>
    </row>
    <row r="541" spans="2:22">
      <c r="B541" s="6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V541" s="63"/>
    </row>
    <row r="542" spans="2:22">
      <c r="B542" s="6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V542" s="63"/>
    </row>
    <row r="543" spans="2:22">
      <c r="B543" s="6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V543" s="63"/>
    </row>
    <row r="544" spans="2:22">
      <c r="B544" s="6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V544" s="63"/>
    </row>
    <row r="545" spans="2:22">
      <c r="B545" s="6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V545" s="63"/>
    </row>
    <row r="546" spans="2:22">
      <c r="B546" s="6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V546" s="63"/>
    </row>
    <row r="547" spans="2:22">
      <c r="B547" s="6"/>
      <c r="C547" s="63"/>
      <c r="D547" s="63"/>
      <c r="E547" s="63"/>
      <c r="F547" s="63"/>
      <c r="G547" s="63"/>
      <c r="H547" s="63"/>
      <c r="I547" s="63"/>
      <c r="J547" s="63"/>
      <c r="K547" s="63"/>
      <c r="L547" s="63"/>
      <c r="M547" s="63"/>
      <c r="N547" s="63"/>
      <c r="O547" s="63"/>
      <c r="P547" s="63"/>
      <c r="Q547" s="63"/>
      <c r="R547" s="63"/>
      <c r="V547" s="63"/>
    </row>
    <row r="548" spans="2:22">
      <c r="B548" s="6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V548" s="63"/>
    </row>
    <row r="549" spans="2:22">
      <c r="B549" s="6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V549" s="63"/>
    </row>
    <row r="550" spans="2:22">
      <c r="B550" s="6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V550" s="63"/>
    </row>
    <row r="551" spans="2:22">
      <c r="B551" s="6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V551" s="63"/>
    </row>
    <row r="552" spans="2:22">
      <c r="B552" s="6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V552" s="63"/>
    </row>
    <row r="553" spans="2:22">
      <c r="B553" s="6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V553" s="63"/>
    </row>
    <row r="554" spans="2:22">
      <c r="B554" s="6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V554" s="63"/>
    </row>
    <row r="555" spans="2:22">
      <c r="B555" s="6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V555" s="63"/>
    </row>
    <row r="556" spans="2:22">
      <c r="B556" s="6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V556" s="63"/>
    </row>
    <row r="557" spans="2:22">
      <c r="B557" s="6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V557" s="63"/>
    </row>
    <row r="558" spans="2:22">
      <c r="B558" s="6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V558" s="63"/>
    </row>
    <row r="559" spans="2:22">
      <c r="B559" s="6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V559" s="63"/>
    </row>
    <row r="560" spans="2:22">
      <c r="B560" s="6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V560" s="63"/>
    </row>
    <row r="561" spans="2:22">
      <c r="B561" s="6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V561" s="63"/>
    </row>
    <row r="562" spans="2:22">
      <c r="B562" s="6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V562" s="63"/>
    </row>
    <row r="563" spans="2:22">
      <c r="B563" s="6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V563" s="63"/>
    </row>
    <row r="564" spans="2:22">
      <c r="B564" s="6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V564" s="63"/>
    </row>
    <row r="565" spans="2:22">
      <c r="B565" s="6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V565" s="63"/>
    </row>
    <row r="566" spans="2:22">
      <c r="B566" s="6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V566" s="63"/>
    </row>
    <row r="567" spans="2:22">
      <c r="B567" s="6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V567" s="63"/>
    </row>
    <row r="568" spans="2:22">
      <c r="B568" s="6"/>
      <c r="C568" s="63"/>
      <c r="D568" s="63"/>
      <c r="E568" s="63"/>
      <c r="F568" s="63"/>
      <c r="G568" s="63"/>
      <c r="H568" s="63"/>
      <c r="I568" s="63"/>
      <c r="J568" s="63"/>
      <c r="K568" s="63"/>
      <c r="L568" s="63"/>
      <c r="M568" s="63"/>
      <c r="N568" s="63"/>
      <c r="O568" s="63"/>
      <c r="P568" s="63"/>
      <c r="Q568" s="63"/>
      <c r="R568" s="63"/>
      <c r="V568" s="63"/>
    </row>
    <row r="569" spans="2:22">
      <c r="B569" s="6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V569" s="63"/>
    </row>
    <row r="570" spans="2:22">
      <c r="B570" s="6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V570" s="63"/>
    </row>
    <row r="571" spans="2:22">
      <c r="B571" s="6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V571" s="63"/>
    </row>
    <row r="572" spans="2:22">
      <c r="B572" s="6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V572" s="63"/>
    </row>
    <row r="573" spans="2:22">
      <c r="B573" s="6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V573" s="63"/>
    </row>
    <row r="574" spans="2:22">
      <c r="B574" s="6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V574" s="63"/>
    </row>
    <row r="575" spans="2:22">
      <c r="B575" s="6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V575" s="63"/>
    </row>
    <row r="576" spans="2:22">
      <c r="B576" s="6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V576" s="63"/>
    </row>
    <row r="577" spans="2:22">
      <c r="B577" s="6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V577" s="63"/>
    </row>
    <row r="578" spans="2:22">
      <c r="B578" s="6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V578" s="63"/>
    </row>
    <row r="579" spans="2:22">
      <c r="B579" s="6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V579" s="63"/>
    </row>
    <row r="580" spans="2:22">
      <c r="B580" s="6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V580" s="63"/>
    </row>
    <row r="581" spans="2:22">
      <c r="B581" s="6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V581" s="63"/>
    </row>
    <row r="582" spans="2:22">
      <c r="B582" s="6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V582" s="63"/>
    </row>
    <row r="583" spans="2:22">
      <c r="B583" s="6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V583" s="63"/>
    </row>
    <row r="584" spans="2:22">
      <c r="B584" s="6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V584" s="63"/>
    </row>
    <row r="585" spans="2:22">
      <c r="B585" s="6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V585" s="63"/>
    </row>
    <row r="586" spans="2:22">
      <c r="B586" s="6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V586" s="63"/>
    </row>
    <row r="587" spans="2:22">
      <c r="B587" s="6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V587" s="63"/>
    </row>
    <row r="588" spans="2:22">
      <c r="B588" s="6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V588" s="63"/>
    </row>
    <row r="589" spans="2:22">
      <c r="B589" s="6"/>
      <c r="C589" s="63"/>
      <c r="D589" s="63"/>
      <c r="E589" s="63"/>
      <c r="F589" s="63"/>
      <c r="G589" s="63"/>
      <c r="H589" s="63"/>
      <c r="I589" s="63"/>
      <c r="J589" s="63"/>
      <c r="K589" s="63"/>
      <c r="L589" s="63"/>
      <c r="M589" s="63"/>
      <c r="N589" s="63"/>
      <c r="O589" s="63"/>
      <c r="P589" s="63"/>
      <c r="Q589" s="63"/>
      <c r="R589" s="63"/>
      <c r="V589" s="63"/>
    </row>
    <row r="590" spans="2:22">
      <c r="B590" s="6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V590" s="63"/>
    </row>
    <row r="591" spans="2:22">
      <c r="B591" s="6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V591" s="63"/>
    </row>
    <row r="592" spans="2:22">
      <c r="B592" s="6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V592" s="63"/>
    </row>
    <row r="593" spans="2:22">
      <c r="B593" s="6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V593" s="63"/>
    </row>
    <row r="594" spans="2:22">
      <c r="B594" s="6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V594" s="63"/>
    </row>
    <row r="595" spans="2:22">
      <c r="B595" s="6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V595" s="63"/>
    </row>
    <row r="596" spans="2:22">
      <c r="B596" s="6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V596" s="63"/>
    </row>
    <row r="597" spans="2:22">
      <c r="B597" s="6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V597" s="63"/>
    </row>
    <row r="598" spans="2:22">
      <c r="B598" s="6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V598" s="63"/>
    </row>
    <row r="599" spans="2:22">
      <c r="B599" s="6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V599" s="63"/>
    </row>
    <row r="600" spans="2:22">
      <c r="B600" s="6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V600" s="63"/>
    </row>
    <row r="601" spans="2:22">
      <c r="B601" s="6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V601" s="63"/>
    </row>
    <row r="602" spans="2:22">
      <c r="B602" s="6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V602" s="63"/>
    </row>
    <row r="603" spans="2:22">
      <c r="B603" s="6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V603" s="63"/>
    </row>
    <row r="604" spans="2:22">
      <c r="B604" s="6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V604" s="63"/>
    </row>
    <row r="605" spans="2:22">
      <c r="B605" s="6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V605" s="63"/>
    </row>
    <row r="606" spans="2:22">
      <c r="B606" s="6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V606" s="63"/>
    </row>
  </sheetData>
  <mergeCells count="391">
    <mergeCell ref="C298:D298"/>
    <mergeCell ref="J298:M298"/>
    <mergeCell ref="C299:D299"/>
    <mergeCell ref="J299:M299"/>
    <mergeCell ref="C295:D295"/>
    <mergeCell ref="J295:M295"/>
    <mergeCell ref="C296:D296"/>
    <mergeCell ref="J296:M296"/>
    <mergeCell ref="C297:D297"/>
    <mergeCell ref="J297:M297"/>
    <mergeCell ref="C292:D292"/>
    <mergeCell ref="J292:M292"/>
    <mergeCell ref="C293:D293"/>
    <mergeCell ref="J293:M293"/>
    <mergeCell ref="C294:D294"/>
    <mergeCell ref="J294:M294"/>
    <mergeCell ref="C289:D289"/>
    <mergeCell ref="J289:M289"/>
    <mergeCell ref="C290:D290"/>
    <mergeCell ref="J290:M290"/>
    <mergeCell ref="C291:D291"/>
    <mergeCell ref="J291:M291"/>
    <mergeCell ref="C286:D286"/>
    <mergeCell ref="J286:M286"/>
    <mergeCell ref="C287:D287"/>
    <mergeCell ref="J287:M287"/>
    <mergeCell ref="C288:D288"/>
    <mergeCell ref="J288:M288"/>
    <mergeCell ref="C283:D283"/>
    <mergeCell ref="J283:M283"/>
    <mergeCell ref="C284:D284"/>
    <mergeCell ref="J284:M284"/>
    <mergeCell ref="C285:D285"/>
    <mergeCell ref="J285:M285"/>
    <mergeCell ref="C280:D280"/>
    <mergeCell ref="J280:M280"/>
    <mergeCell ref="C281:D281"/>
    <mergeCell ref="J281:M281"/>
    <mergeCell ref="C282:D282"/>
    <mergeCell ref="J282:M282"/>
    <mergeCell ref="C277:D277"/>
    <mergeCell ref="J277:M277"/>
    <mergeCell ref="C278:D278"/>
    <mergeCell ref="J278:M278"/>
    <mergeCell ref="C279:D279"/>
    <mergeCell ref="J279:M279"/>
    <mergeCell ref="C274:D274"/>
    <mergeCell ref="J274:M274"/>
    <mergeCell ref="C275:D275"/>
    <mergeCell ref="J275:M275"/>
    <mergeCell ref="C276:D276"/>
    <mergeCell ref="J276:M276"/>
    <mergeCell ref="C271:D271"/>
    <mergeCell ref="J271:M271"/>
    <mergeCell ref="C272:D272"/>
    <mergeCell ref="J272:M272"/>
    <mergeCell ref="C273:D273"/>
    <mergeCell ref="J273:M273"/>
    <mergeCell ref="C268:D268"/>
    <mergeCell ref="J268:M268"/>
    <mergeCell ref="C269:D269"/>
    <mergeCell ref="J269:M269"/>
    <mergeCell ref="C270:D270"/>
    <mergeCell ref="J270:M270"/>
    <mergeCell ref="C265:D265"/>
    <mergeCell ref="J265:M265"/>
    <mergeCell ref="C266:D266"/>
    <mergeCell ref="J266:M266"/>
    <mergeCell ref="C267:D267"/>
    <mergeCell ref="J267:M267"/>
    <mergeCell ref="C255:D255"/>
    <mergeCell ref="I255:M255"/>
    <mergeCell ref="C261:Q261"/>
    <mergeCell ref="C263:D263"/>
    <mergeCell ref="J263:M263"/>
    <mergeCell ref="C264:D264"/>
    <mergeCell ref="J264:M264"/>
    <mergeCell ref="C252:D252"/>
    <mergeCell ref="I252:M252"/>
    <mergeCell ref="C253:D253"/>
    <mergeCell ref="I253:M253"/>
    <mergeCell ref="C254:D254"/>
    <mergeCell ref="I254:M254"/>
    <mergeCell ref="C249:D249"/>
    <mergeCell ref="I249:M249"/>
    <mergeCell ref="C250:D250"/>
    <mergeCell ref="I250:M250"/>
    <mergeCell ref="C251:D251"/>
    <mergeCell ref="I251:M251"/>
    <mergeCell ref="C246:D246"/>
    <mergeCell ref="I246:M246"/>
    <mergeCell ref="C247:D247"/>
    <mergeCell ref="I247:M247"/>
    <mergeCell ref="C248:D248"/>
    <mergeCell ref="I248:M248"/>
    <mergeCell ref="C243:D243"/>
    <mergeCell ref="I243:M243"/>
    <mergeCell ref="C244:D244"/>
    <mergeCell ref="I244:M244"/>
    <mergeCell ref="C245:D245"/>
    <mergeCell ref="I245:M245"/>
    <mergeCell ref="C240:D240"/>
    <mergeCell ref="I240:M240"/>
    <mergeCell ref="C241:D241"/>
    <mergeCell ref="I241:M241"/>
    <mergeCell ref="C242:D242"/>
    <mergeCell ref="I242:M242"/>
    <mergeCell ref="C237:D237"/>
    <mergeCell ref="I237:M237"/>
    <mergeCell ref="C238:D238"/>
    <mergeCell ref="I238:M238"/>
    <mergeCell ref="C239:D239"/>
    <mergeCell ref="I239:M239"/>
    <mergeCell ref="C227:D227"/>
    <mergeCell ref="I227:M227"/>
    <mergeCell ref="C233:Q233"/>
    <mergeCell ref="C235:D235"/>
    <mergeCell ref="I235:M235"/>
    <mergeCell ref="C236:D236"/>
    <mergeCell ref="I236:M236"/>
    <mergeCell ref="C224:D224"/>
    <mergeCell ref="I224:M224"/>
    <mergeCell ref="C225:D225"/>
    <mergeCell ref="I225:M225"/>
    <mergeCell ref="C226:D226"/>
    <mergeCell ref="I226:M226"/>
    <mergeCell ref="C221:D221"/>
    <mergeCell ref="I221:M221"/>
    <mergeCell ref="C222:D222"/>
    <mergeCell ref="I222:M222"/>
    <mergeCell ref="C223:D223"/>
    <mergeCell ref="I223:M223"/>
    <mergeCell ref="C218:D218"/>
    <mergeCell ref="I218:M218"/>
    <mergeCell ref="C219:D219"/>
    <mergeCell ref="I219:M219"/>
    <mergeCell ref="C220:D220"/>
    <mergeCell ref="I220:M220"/>
    <mergeCell ref="C215:D215"/>
    <mergeCell ref="I215:M215"/>
    <mergeCell ref="C216:D216"/>
    <mergeCell ref="I216:M216"/>
    <mergeCell ref="C217:D217"/>
    <mergeCell ref="I217:M217"/>
    <mergeCell ref="C212:D212"/>
    <mergeCell ref="I212:M212"/>
    <mergeCell ref="C213:D213"/>
    <mergeCell ref="I213:M213"/>
    <mergeCell ref="C214:D214"/>
    <mergeCell ref="I214:M214"/>
    <mergeCell ref="C209:D209"/>
    <mergeCell ref="I209:M209"/>
    <mergeCell ref="C210:D210"/>
    <mergeCell ref="I210:M210"/>
    <mergeCell ref="C211:D211"/>
    <mergeCell ref="I211:M211"/>
    <mergeCell ref="C199:D199"/>
    <mergeCell ref="C205:Q205"/>
    <mergeCell ref="C207:D207"/>
    <mergeCell ref="I207:M207"/>
    <mergeCell ref="C208:D208"/>
    <mergeCell ref="I208:M208"/>
    <mergeCell ref="C196:D196"/>
    <mergeCell ref="I196:M196"/>
    <mergeCell ref="C197:D197"/>
    <mergeCell ref="I197:M197"/>
    <mergeCell ref="C198:D198"/>
    <mergeCell ref="I198:M198"/>
    <mergeCell ref="C193:D193"/>
    <mergeCell ref="I193:M193"/>
    <mergeCell ref="C194:D194"/>
    <mergeCell ref="I194:M194"/>
    <mergeCell ref="C195:D195"/>
    <mergeCell ref="I195:M195"/>
    <mergeCell ref="C190:D190"/>
    <mergeCell ref="I190:M190"/>
    <mergeCell ref="C191:D191"/>
    <mergeCell ref="I191:M191"/>
    <mergeCell ref="C192:D192"/>
    <mergeCell ref="I192:M192"/>
    <mergeCell ref="C179:D179"/>
    <mergeCell ref="C180:D180"/>
    <mergeCell ref="C181:D181"/>
    <mergeCell ref="C187:Q187"/>
    <mergeCell ref="C189:D189"/>
    <mergeCell ref="I189:M189"/>
    <mergeCell ref="C173:D173"/>
    <mergeCell ref="C174:D174"/>
    <mergeCell ref="C175:D175"/>
    <mergeCell ref="C176:D176"/>
    <mergeCell ref="C177:D177"/>
    <mergeCell ref="C178:D178"/>
    <mergeCell ref="C167:D167"/>
    <mergeCell ref="C168:D168"/>
    <mergeCell ref="C169:D169"/>
    <mergeCell ref="C170:D170"/>
    <mergeCell ref="C171:D171"/>
    <mergeCell ref="C172:D172"/>
    <mergeCell ref="C161:D161"/>
    <mergeCell ref="C162:D162"/>
    <mergeCell ref="C163:D163"/>
    <mergeCell ref="C164:D164"/>
    <mergeCell ref="C165:D165"/>
    <mergeCell ref="C166:D166"/>
    <mergeCell ref="C155:D155"/>
    <mergeCell ref="C156:D156"/>
    <mergeCell ref="C157:D157"/>
    <mergeCell ref="C158:D158"/>
    <mergeCell ref="C159:D159"/>
    <mergeCell ref="C160:D160"/>
    <mergeCell ref="C149:D149"/>
    <mergeCell ref="C150:D150"/>
    <mergeCell ref="C151:D151"/>
    <mergeCell ref="C152:D152"/>
    <mergeCell ref="C153:D153"/>
    <mergeCell ref="C154:D154"/>
    <mergeCell ref="C143:D143"/>
    <mergeCell ref="C144:D144"/>
    <mergeCell ref="C145:D145"/>
    <mergeCell ref="C146:D146"/>
    <mergeCell ref="C147:D147"/>
    <mergeCell ref="C148:D148"/>
    <mergeCell ref="C137:D137"/>
    <mergeCell ref="C138:D138"/>
    <mergeCell ref="C139:D139"/>
    <mergeCell ref="C140:D140"/>
    <mergeCell ref="C141:D141"/>
    <mergeCell ref="C142:D142"/>
    <mergeCell ref="C131:D131"/>
    <mergeCell ref="C132:D132"/>
    <mergeCell ref="C133:D133"/>
    <mergeCell ref="C134:D134"/>
    <mergeCell ref="C135:D135"/>
    <mergeCell ref="C136:D136"/>
    <mergeCell ref="C119:D119"/>
    <mergeCell ref="C120:D120"/>
    <mergeCell ref="C121:D121"/>
    <mergeCell ref="C122:D122"/>
    <mergeCell ref="C128:Q128"/>
    <mergeCell ref="C130:D130"/>
    <mergeCell ref="C113:D113"/>
    <mergeCell ref="C114:D114"/>
    <mergeCell ref="C115:D115"/>
    <mergeCell ref="C116:D116"/>
    <mergeCell ref="C117:D117"/>
    <mergeCell ref="C118:D118"/>
    <mergeCell ref="C107:D107"/>
    <mergeCell ref="C108:D108"/>
    <mergeCell ref="C109:D109"/>
    <mergeCell ref="C110:D110"/>
    <mergeCell ref="C111:D111"/>
    <mergeCell ref="C112:D112"/>
    <mergeCell ref="C101:D101"/>
    <mergeCell ref="C102:D102"/>
    <mergeCell ref="C103:D103"/>
    <mergeCell ref="C104:D104"/>
    <mergeCell ref="C105:D105"/>
    <mergeCell ref="C106:D106"/>
    <mergeCell ref="C95:D95"/>
    <mergeCell ref="C96:D96"/>
    <mergeCell ref="C97:D97"/>
    <mergeCell ref="C98:D98"/>
    <mergeCell ref="C99:D99"/>
    <mergeCell ref="C100:D100"/>
    <mergeCell ref="C89:D89"/>
    <mergeCell ref="C90:D90"/>
    <mergeCell ref="C91:D91"/>
    <mergeCell ref="C92:D92"/>
    <mergeCell ref="C93:D93"/>
    <mergeCell ref="C94:D94"/>
    <mergeCell ref="C83:D83"/>
    <mergeCell ref="C84:D84"/>
    <mergeCell ref="C85:D85"/>
    <mergeCell ref="C86:D86"/>
    <mergeCell ref="C87:D87"/>
    <mergeCell ref="C88:D88"/>
    <mergeCell ref="C77:D77"/>
    <mergeCell ref="C78:D78"/>
    <mergeCell ref="C79:D79"/>
    <mergeCell ref="C80:D80"/>
    <mergeCell ref="C81:D81"/>
    <mergeCell ref="C82:D82"/>
    <mergeCell ref="C70:Q70"/>
    <mergeCell ref="C72:D72"/>
    <mergeCell ref="C73:D73"/>
    <mergeCell ref="C74:D74"/>
    <mergeCell ref="C75:D75"/>
    <mergeCell ref="C76:D76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9:D39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2:Q12"/>
    <mergeCell ref="C14:D14"/>
    <mergeCell ref="F14:G14"/>
    <mergeCell ref="C15:E15"/>
    <mergeCell ref="F15:G15"/>
    <mergeCell ref="C16:E16"/>
    <mergeCell ref="F16:G16"/>
    <mergeCell ref="C20:E20"/>
    <mergeCell ref="F20:G20"/>
  </mergeCells>
  <conditionalFormatting sqref="B1:R2 B9:B10 B12:C12 B301:R606 C10:Q10 B73:B122 E74:H122 S2:U2 R9:U10 B11:U11 B13:U13 R12:U12 R14:R64 S301:V382 S131:U180 B38:E38 V9:V66 E14 R73 R131:R181 B209:B227 V262:V263 B257 V131:V183 B190:B201 U200:V200 B131:B183 B66:U66 R182:U183 R190:R200 R257:V257 R201:V201 K74:R122 R65:U65 B39:B65 B14:B37">
    <cfRule type="containsText" dxfId="1868" priority="358" operator="containsText" text="Preencha">
      <formula>NOT(ISERROR(SEARCH("Preencha",B1)))</formula>
    </cfRule>
    <cfRule type="cellIs" dxfId="1867" priority="359" operator="equal">
      <formula>"Selecione uma opção:"</formula>
    </cfRule>
  </conditionalFormatting>
  <conditionalFormatting sqref="C9:Q9">
    <cfRule type="containsText" dxfId="1866" priority="356" operator="containsText" text="Preencha">
      <formula>NOT(ISERROR(SEARCH("Preencha",C9)))</formula>
    </cfRule>
    <cfRule type="cellIs" dxfId="1865" priority="357" operator="equal">
      <formula>"Selecione uma opção:"</formula>
    </cfRule>
  </conditionalFormatting>
  <conditionalFormatting sqref="B3 R3:U3 B4:U8">
    <cfRule type="containsText" dxfId="1864" priority="354" operator="containsText" text="Preencha">
      <formula>NOT(ISERROR(SEARCH("Preencha",B3)))</formula>
    </cfRule>
    <cfRule type="cellIs" dxfId="1863" priority="355" operator="equal">
      <formula>"Selecione uma opção:"</formula>
    </cfRule>
  </conditionalFormatting>
  <conditionalFormatting sqref="C3:Q3">
    <cfRule type="containsText" dxfId="1862" priority="352" operator="containsText" text="Preencha">
      <formula>NOT(ISERROR(SEARCH("Preencha",C3)))</formula>
    </cfRule>
    <cfRule type="cellIs" dxfId="1861" priority="353" operator="equal">
      <formula>"Selecione uma opção:"</formula>
    </cfRule>
  </conditionalFormatting>
  <conditionalFormatting sqref="I38 C38">
    <cfRule type="containsText" dxfId="1860" priority="344" operator="containsText" text="Preencha">
      <formula>NOT(ISERROR(SEARCH("Preencha",C38)))</formula>
    </cfRule>
    <cfRule type="cellIs" dxfId="1859" priority="345" operator="equal">
      <formula>"Selecione uma opção:"</formula>
    </cfRule>
  </conditionalFormatting>
  <conditionalFormatting sqref="B130 B125 B129:R129 R130 R125:U125 R127:U128 B127:B128">
    <cfRule type="containsText" dxfId="1858" priority="348" operator="containsText" text="Preencha">
      <formula>NOT(ISERROR(SEARCH("Preencha",B125)))</formula>
    </cfRule>
    <cfRule type="cellIs" dxfId="1857" priority="349" operator="equal">
      <formula>"Selecione uma opção:"</formula>
    </cfRule>
  </conditionalFormatting>
  <conditionalFormatting sqref="I122 B123:U124">
    <cfRule type="containsText" dxfId="1856" priority="342" operator="containsText" text="Preencha">
      <formula>NOT(ISERROR(SEARCH("Preencha",B122)))</formula>
    </cfRule>
    <cfRule type="cellIs" dxfId="1855" priority="343" operator="equal">
      <formula>"Selecione uma opção:"</formula>
    </cfRule>
  </conditionalFormatting>
  <conditionalFormatting sqref="C125:Q125">
    <cfRule type="containsText" dxfId="1854" priority="346" operator="containsText" text="Preencha">
      <formula>NOT(ISERROR(SEARCH("Preencha",C125)))</formula>
    </cfRule>
    <cfRule type="cellIs" dxfId="1853" priority="347" operator="equal">
      <formula>"Selecione uma opção:"</formula>
    </cfRule>
  </conditionalFormatting>
  <conditionalFormatting sqref="C67:Q67">
    <cfRule type="containsText" dxfId="1852" priority="338" operator="containsText" text="Preencha">
      <formula>NOT(ISERROR(SEARCH("Preencha",C67)))</formula>
    </cfRule>
    <cfRule type="cellIs" dxfId="1851" priority="339" operator="equal">
      <formula>"Selecione uma opção:"</formula>
    </cfRule>
  </conditionalFormatting>
  <conditionalFormatting sqref="B67 B71:R71 B70 R72 B72 R67:U67 B68:U68 R70:U70">
    <cfRule type="containsText" dxfId="1850" priority="340" operator="containsText" text="Preencha">
      <formula>NOT(ISERROR(SEARCH("Preencha",B67)))</formula>
    </cfRule>
    <cfRule type="cellIs" dxfId="1849" priority="341" operator="equal">
      <formula>"Selecione uma opção:"</formula>
    </cfRule>
  </conditionalFormatting>
  <conditionalFormatting sqref="B184 R184:U184 R186:U187 B186:B189 R188:R189">
    <cfRule type="containsText" dxfId="1848" priority="336" operator="containsText" text="Preencha">
      <formula>NOT(ISERROR(SEARCH("Preencha",B184)))</formula>
    </cfRule>
    <cfRule type="cellIs" dxfId="1847" priority="337" operator="equal">
      <formula>"Selecione uma opção:"</formula>
    </cfRule>
  </conditionalFormatting>
  <conditionalFormatting sqref="B208">
    <cfRule type="containsText" dxfId="1846" priority="332" operator="containsText" text="Preencha">
      <formula>NOT(ISERROR(SEARCH("Preencha",B208)))</formula>
    </cfRule>
    <cfRule type="cellIs" dxfId="1845" priority="333" operator="equal">
      <formula>"Selecione uma opção:"</formula>
    </cfRule>
  </conditionalFormatting>
  <conditionalFormatting sqref="R208:R227 B228:B229 R228:U229">
    <cfRule type="containsText" dxfId="1844" priority="330" operator="containsText" text="Preencha">
      <formula>NOT(ISERROR(SEARCH("Preencha",B208)))</formula>
    </cfRule>
    <cfRule type="cellIs" dxfId="1843" priority="331" operator="equal">
      <formula>"Selecione uma opção:"</formula>
    </cfRule>
  </conditionalFormatting>
  <conditionalFormatting sqref="B202 B204:B207 R202:V202 R204:V205 R206:R207">
    <cfRule type="containsText" dxfId="1842" priority="328" operator="containsText" text="Preencha">
      <formula>NOT(ISERROR(SEARCH("Preencha",B202)))</formula>
    </cfRule>
    <cfRule type="cellIs" dxfId="1841" priority="329" operator="equal">
      <formula>"Selecione uma opção:"</formula>
    </cfRule>
  </conditionalFormatting>
  <conditionalFormatting sqref="B237:B255">
    <cfRule type="containsText" dxfId="1840" priority="322" operator="containsText" text="Preencha">
      <formula>NOT(ISERROR(SEARCH("Preencha",B237)))</formula>
    </cfRule>
    <cfRule type="cellIs" dxfId="1839" priority="323" operator="equal">
      <formula>"Selecione uma opção:"</formula>
    </cfRule>
  </conditionalFormatting>
  <conditionalFormatting sqref="B236">
    <cfRule type="containsText" dxfId="1838" priority="320" operator="containsText" text="Preencha">
      <formula>NOT(ISERROR(SEARCH("Preencha",B236)))</formula>
    </cfRule>
    <cfRule type="cellIs" dxfId="1837" priority="321" operator="equal">
      <formula>"Selecione uma opção:"</formula>
    </cfRule>
  </conditionalFormatting>
  <conditionalFormatting sqref="B256 R236:R256 U256:V256">
    <cfRule type="containsText" dxfId="1836" priority="318" operator="containsText" text="Preencha">
      <formula>NOT(ISERROR(SEARCH("Preencha",B236)))</formula>
    </cfRule>
    <cfRule type="cellIs" dxfId="1835" priority="319" operator="equal">
      <formula>"Selecione uma opção:"</formula>
    </cfRule>
  </conditionalFormatting>
  <conditionalFormatting sqref="B230 R230:U230 R232:U233 B232:B235 R234:R235">
    <cfRule type="containsText" dxfId="1834" priority="316" operator="containsText" text="Preencha">
      <formula>NOT(ISERROR(SEARCH("Preencha",B230)))</formula>
    </cfRule>
    <cfRule type="cellIs" dxfId="1833" priority="317" operator="equal">
      <formula>"Selecione uma opção:"</formula>
    </cfRule>
  </conditionalFormatting>
  <conditionalFormatting sqref="V230 V232:V235">
    <cfRule type="containsText" dxfId="1832" priority="280" operator="containsText" text="Preencha">
      <formula>NOT(ISERROR(SEARCH("Preencha",V230)))</formula>
    </cfRule>
    <cfRule type="cellIs" dxfId="1831" priority="281" operator="equal">
      <formula>"Selecione uma opção:"</formula>
    </cfRule>
  </conditionalFormatting>
  <conditionalFormatting sqref="B69 R69:U69">
    <cfRule type="containsText" dxfId="1830" priority="302" operator="containsText" text="Preencha">
      <formula>NOT(ISERROR(SEARCH("Preencha",B69)))</formula>
    </cfRule>
    <cfRule type="cellIs" dxfId="1829" priority="303" operator="equal">
      <formula>"Selecione uma opção:"</formula>
    </cfRule>
  </conditionalFormatting>
  <conditionalFormatting sqref="I74:I121">
    <cfRule type="containsText" dxfId="1828" priority="300" operator="containsText" text="Preencha">
      <formula>NOT(ISERROR(SEARCH("Preencha",I74)))</formula>
    </cfRule>
    <cfRule type="cellIs" dxfId="1827" priority="301" operator="equal">
      <formula>"Selecione uma opção:"</formula>
    </cfRule>
  </conditionalFormatting>
  <conditionalFormatting sqref="B265:B299">
    <cfRule type="containsText" dxfId="1826" priority="312" operator="containsText" text="Preencha">
      <formula>NOT(ISERROR(SEARCH("Preencha",B265)))</formula>
    </cfRule>
    <cfRule type="cellIs" dxfId="1825" priority="313" operator="equal">
      <formula>"Selecione uma opção:"</formula>
    </cfRule>
  </conditionalFormatting>
  <conditionalFormatting sqref="B264">
    <cfRule type="containsText" dxfId="1824" priority="310" operator="containsText" text="Preencha">
      <formula>NOT(ISERROR(SEARCH("Preencha",B264)))</formula>
    </cfRule>
    <cfRule type="cellIs" dxfId="1823" priority="311" operator="equal">
      <formula>"Selecione uma opção:"</formula>
    </cfRule>
  </conditionalFormatting>
  <conditionalFormatting sqref="B300 R264:R300 U300:V300">
    <cfRule type="containsText" dxfId="1822" priority="308" operator="containsText" text="Preencha">
      <formula>NOT(ISERROR(SEARCH("Preencha",B264)))</formula>
    </cfRule>
    <cfRule type="cellIs" dxfId="1821" priority="309" operator="equal">
      <formula>"Selecione uma opção:"</formula>
    </cfRule>
  </conditionalFormatting>
  <conditionalFormatting sqref="B258 R258:V258 R260:V261 B260:B263 R262:R263">
    <cfRule type="containsText" dxfId="1820" priority="306" operator="containsText" text="Preencha">
      <formula>NOT(ISERROR(SEARCH("Preencha",B258)))</formula>
    </cfRule>
    <cfRule type="cellIs" dxfId="1819" priority="307" operator="equal">
      <formula>"Selecione uma opção:"</formula>
    </cfRule>
  </conditionalFormatting>
  <conditionalFormatting sqref="V208:V229">
    <cfRule type="containsText" dxfId="1818" priority="286" operator="containsText" text="Preencha">
      <formula>NOT(ISERROR(SEARCH("Preencha",V208)))</formula>
    </cfRule>
    <cfRule type="cellIs" dxfId="1817" priority="287" operator="equal">
      <formula>"Selecione uma opção:"</formula>
    </cfRule>
  </conditionalFormatting>
  <conditionalFormatting sqref="V236:V255">
    <cfRule type="containsText" dxfId="1816" priority="282" operator="containsText" text="Preencha">
      <formula>NOT(ISERROR(SEARCH("Preencha",V236)))</formula>
    </cfRule>
    <cfRule type="cellIs" dxfId="1815" priority="283" operator="equal">
      <formula>"Selecione uma opção:"</formula>
    </cfRule>
  </conditionalFormatting>
  <conditionalFormatting sqref="V1:V2 V190:V199 V383:V606 V73:V122">
    <cfRule type="containsText" dxfId="1814" priority="298" operator="containsText" text="Preencha">
      <formula>NOT(ISERROR(SEARCH("Preencha",V1)))</formula>
    </cfRule>
    <cfRule type="cellIs" dxfId="1813" priority="299" operator="equal">
      <formula>"Selecione uma opção:"</formula>
    </cfRule>
  </conditionalFormatting>
  <conditionalFormatting sqref="V3:V8">
    <cfRule type="containsText" dxfId="1812" priority="296" operator="containsText" text="Preencha">
      <formula>NOT(ISERROR(SEARCH("Preencha",V3)))</formula>
    </cfRule>
    <cfRule type="cellIs" dxfId="1811" priority="297" operator="equal">
      <formula>"Selecione uma opção:"</formula>
    </cfRule>
  </conditionalFormatting>
  <conditionalFormatting sqref="V125 V127:V130">
    <cfRule type="containsText" dxfId="1810" priority="294" operator="containsText" text="Preencha">
      <formula>NOT(ISERROR(SEARCH("Preencha",V125)))</formula>
    </cfRule>
    <cfRule type="cellIs" dxfId="1809" priority="295" operator="equal">
      <formula>"Selecione uma opção:"</formula>
    </cfRule>
  </conditionalFormatting>
  <conditionalFormatting sqref="V123:V124">
    <cfRule type="containsText" dxfId="1808" priority="292" operator="containsText" text="Preencha">
      <formula>NOT(ISERROR(SEARCH("Preencha",V123)))</formula>
    </cfRule>
    <cfRule type="cellIs" dxfId="1807" priority="293" operator="equal">
      <formula>"Selecione uma opção:"</formula>
    </cfRule>
  </conditionalFormatting>
  <conditionalFormatting sqref="V67:V68 V70:V72">
    <cfRule type="containsText" dxfId="1806" priority="290" operator="containsText" text="Preencha">
      <formula>NOT(ISERROR(SEARCH("Preencha",V67)))</formula>
    </cfRule>
    <cfRule type="cellIs" dxfId="1805" priority="291" operator="equal">
      <formula>"Selecione uma opção:"</formula>
    </cfRule>
  </conditionalFormatting>
  <conditionalFormatting sqref="V184 V186:V189">
    <cfRule type="containsText" dxfId="1804" priority="288" operator="containsText" text="Preencha">
      <formula>NOT(ISERROR(SEARCH("Preencha",V184)))</formula>
    </cfRule>
    <cfRule type="cellIs" dxfId="1803" priority="289" operator="equal">
      <formula>"Selecione uma opção:"</formula>
    </cfRule>
  </conditionalFormatting>
  <conditionalFormatting sqref="V206:V207">
    <cfRule type="containsText" dxfId="1802" priority="284" operator="containsText" text="Preencha">
      <formula>NOT(ISERROR(SEARCH("Preencha",V206)))</formula>
    </cfRule>
    <cfRule type="cellIs" dxfId="1801" priority="285" operator="equal">
      <formula>"Selecione uma opção:"</formula>
    </cfRule>
  </conditionalFormatting>
  <conditionalFormatting sqref="V264:V299">
    <cfRule type="containsText" dxfId="1800" priority="278" operator="containsText" text="Preencha">
      <formula>NOT(ISERROR(SEARCH("Preencha",V264)))</formula>
    </cfRule>
    <cfRule type="cellIs" dxfId="1799" priority="279" operator="equal">
      <formula>"Selecione uma opção:"</formula>
    </cfRule>
  </conditionalFormatting>
  <conditionalFormatting sqref="V69">
    <cfRule type="containsText" dxfId="1798" priority="276" operator="containsText" text="Preencha">
      <formula>NOT(ISERROR(SEARCH("Preencha",V69)))</formula>
    </cfRule>
    <cfRule type="cellIs" dxfId="1797" priority="277" operator="equal">
      <formula>"Selecione uma opção:"</formula>
    </cfRule>
  </conditionalFormatting>
  <conditionalFormatting sqref="S73:S122">
    <cfRule type="containsText" dxfId="1796" priority="274" operator="containsText" text="Preencha">
      <formula>NOT(ISERROR(SEARCH("Preencha",S73)))</formula>
    </cfRule>
    <cfRule type="cellIs" dxfId="1795" priority="275" operator="equal">
      <formula>"Selecione uma opção:"</formula>
    </cfRule>
  </conditionalFormatting>
  <conditionalFormatting sqref="U73:U122">
    <cfRule type="containsText" dxfId="1794" priority="272" operator="containsText" text="Preencha">
      <formula>NOT(ISERROR(SEARCH("Preencha",U73)))</formula>
    </cfRule>
    <cfRule type="cellIs" dxfId="1793" priority="273" operator="equal">
      <formula>"Selecione uma opção:"</formula>
    </cfRule>
  </conditionalFormatting>
  <conditionalFormatting sqref="T73:T122">
    <cfRule type="containsText" dxfId="1792" priority="270" operator="containsText" text="Preencha">
      <formula>NOT(ISERROR(SEARCH("Preencha",T73)))</formula>
    </cfRule>
    <cfRule type="cellIs" dxfId="1791" priority="271" operator="equal">
      <formula>"Selecione uma opção:"</formula>
    </cfRule>
  </conditionalFormatting>
  <conditionalFormatting sqref="S15:S64">
    <cfRule type="containsText" dxfId="1790" priority="268" operator="containsText" text="Preencha">
      <formula>NOT(ISERROR(SEARCH("Preencha",S15)))</formula>
    </cfRule>
    <cfRule type="cellIs" dxfId="1789" priority="269" operator="equal">
      <formula>"Selecione uma opção:"</formula>
    </cfRule>
  </conditionalFormatting>
  <conditionalFormatting sqref="U15:U64">
    <cfRule type="containsText" dxfId="1788" priority="266" operator="containsText" text="Preencha">
      <formula>NOT(ISERROR(SEARCH("Preencha",U15)))</formula>
    </cfRule>
    <cfRule type="cellIs" dxfId="1787" priority="267" operator="equal">
      <formula>"Selecione uma opção:"</formula>
    </cfRule>
  </conditionalFormatting>
  <conditionalFormatting sqref="T15:T64">
    <cfRule type="containsText" dxfId="1786" priority="264" operator="containsText" text="Preencha">
      <formula>NOT(ISERROR(SEARCH("Preencha",T15)))</formula>
    </cfRule>
    <cfRule type="cellIs" dxfId="1785" priority="265" operator="equal">
      <formula>"Selecione uma opção:"</formula>
    </cfRule>
  </conditionalFormatting>
  <conditionalFormatting sqref="S190:S199">
    <cfRule type="containsText" dxfId="1784" priority="262" operator="containsText" text="Preencha">
      <formula>NOT(ISERROR(SEARCH("Preencha",S190)))</formula>
    </cfRule>
    <cfRule type="cellIs" dxfId="1783" priority="263" operator="equal">
      <formula>"Selecione uma opção:"</formula>
    </cfRule>
  </conditionalFormatting>
  <conditionalFormatting sqref="U190:U199">
    <cfRule type="containsText" dxfId="1782" priority="260" operator="containsText" text="Preencha">
      <formula>NOT(ISERROR(SEARCH("Preencha",U190)))</formula>
    </cfRule>
    <cfRule type="cellIs" dxfId="1781" priority="261" operator="equal">
      <formula>"Selecione uma opção:"</formula>
    </cfRule>
  </conditionalFormatting>
  <conditionalFormatting sqref="T190:T199">
    <cfRule type="containsText" dxfId="1780" priority="258" operator="containsText" text="Preencha">
      <formula>NOT(ISERROR(SEARCH("Preencha",T190)))</formula>
    </cfRule>
    <cfRule type="cellIs" dxfId="1779" priority="259" operator="equal">
      <formula>"Selecione uma opção:"</formula>
    </cfRule>
  </conditionalFormatting>
  <conditionalFormatting sqref="S208:S227">
    <cfRule type="containsText" dxfId="1778" priority="256" operator="containsText" text="Preencha">
      <formula>NOT(ISERROR(SEARCH("Preencha",S208)))</formula>
    </cfRule>
    <cfRule type="cellIs" dxfId="1777" priority="257" operator="equal">
      <formula>"Selecione uma opção:"</formula>
    </cfRule>
  </conditionalFormatting>
  <conditionalFormatting sqref="U208:U227">
    <cfRule type="containsText" dxfId="1776" priority="254" operator="containsText" text="Preencha">
      <formula>NOT(ISERROR(SEARCH("Preencha",U208)))</formula>
    </cfRule>
    <cfRule type="cellIs" dxfId="1775" priority="255" operator="equal">
      <formula>"Selecione uma opção:"</formula>
    </cfRule>
  </conditionalFormatting>
  <conditionalFormatting sqref="T208:T227">
    <cfRule type="containsText" dxfId="1774" priority="252" operator="containsText" text="Preencha">
      <formula>NOT(ISERROR(SEARCH("Preencha",T208)))</formula>
    </cfRule>
    <cfRule type="cellIs" dxfId="1773" priority="253" operator="equal">
      <formula>"Selecione uma opção:"</formula>
    </cfRule>
  </conditionalFormatting>
  <conditionalFormatting sqref="S236:S255">
    <cfRule type="containsText" dxfId="1772" priority="250" operator="containsText" text="Preencha">
      <formula>NOT(ISERROR(SEARCH("Preencha",S236)))</formula>
    </cfRule>
    <cfRule type="cellIs" dxfId="1771" priority="251" operator="equal">
      <formula>"Selecione uma opção:"</formula>
    </cfRule>
  </conditionalFormatting>
  <conditionalFormatting sqref="U236:U255">
    <cfRule type="containsText" dxfId="1770" priority="248" operator="containsText" text="Preencha">
      <formula>NOT(ISERROR(SEARCH("Preencha",U236)))</formula>
    </cfRule>
    <cfRule type="cellIs" dxfId="1769" priority="249" operator="equal">
      <formula>"Selecione uma opção:"</formula>
    </cfRule>
  </conditionalFormatting>
  <conditionalFormatting sqref="T236:T255">
    <cfRule type="containsText" dxfId="1768" priority="246" operator="containsText" text="Preencha">
      <formula>NOT(ISERROR(SEARCH("Preencha",T236)))</formula>
    </cfRule>
    <cfRule type="cellIs" dxfId="1767" priority="247" operator="equal">
      <formula>"Selecione uma opção:"</formula>
    </cfRule>
  </conditionalFormatting>
  <conditionalFormatting sqref="S264:S299">
    <cfRule type="containsText" dxfId="1766" priority="244" operator="containsText" text="Preencha">
      <formula>NOT(ISERROR(SEARCH("Preencha",S264)))</formula>
    </cfRule>
    <cfRule type="cellIs" dxfId="1765" priority="245" operator="equal">
      <formula>"Selecione uma opção:"</formula>
    </cfRule>
  </conditionalFormatting>
  <conditionalFormatting sqref="U264:U299">
    <cfRule type="containsText" dxfId="1764" priority="242" operator="containsText" text="Preencha">
      <formula>NOT(ISERROR(SEARCH("Preencha",U264)))</formula>
    </cfRule>
    <cfRule type="cellIs" dxfId="1763" priority="243" operator="equal">
      <formula>"Selecione uma opção:"</formula>
    </cfRule>
  </conditionalFormatting>
  <conditionalFormatting sqref="T264:T299">
    <cfRule type="containsText" dxfId="1762" priority="240" operator="containsText" text="Preencha">
      <formula>NOT(ISERROR(SEARCH("Preencha",T264)))</formula>
    </cfRule>
    <cfRule type="cellIs" dxfId="1761" priority="241" operator="equal">
      <formula>"Selecione uma opção:"</formula>
    </cfRule>
  </conditionalFormatting>
  <conditionalFormatting sqref="C70 C69:Q69">
    <cfRule type="containsText" dxfId="1760" priority="238" operator="containsText" text="Preencha">
      <formula>NOT(ISERROR(SEARCH("Preencha",C69)))</formula>
    </cfRule>
    <cfRule type="cellIs" dxfId="1759" priority="239" operator="equal">
      <formula>"Selecione uma opção:"</formula>
    </cfRule>
  </conditionalFormatting>
  <conditionalFormatting sqref="C128 C127:Q127">
    <cfRule type="containsText" dxfId="1758" priority="236" operator="containsText" text="Preencha">
      <formula>NOT(ISERROR(SEARCH("Preencha",C127)))</formula>
    </cfRule>
    <cfRule type="cellIs" dxfId="1757" priority="237" operator="equal">
      <formula>"Selecione uma opção:"</formula>
    </cfRule>
  </conditionalFormatting>
  <conditionalFormatting sqref="C131 E131:Q131">
    <cfRule type="containsText" dxfId="1756" priority="218" operator="containsText" text="Preencha">
      <formula>NOT(ISERROR(SEARCH("Preencha",C131)))</formula>
    </cfRule>
    <cfRule type="cellIs" dxfId="1755" priority="219" operator="equal">
      <formula>"Selecione uma opção:"</formula>
    </cfRule>
  </conditionalFormatting>
  <conditionalFormatting sqref="C73 E73:Q73">
    <cfRule type="containsText" dxfId="1754" priority="220" operator="containsText" text="Preencha">
      <formula>NOT(ISERROR(SEARCH("Preencha",C73)))</formula>
    </cfRule>
    <cfRule type="cellIs" dxfId="1753" priority="221" operator="equal">
      <formula>"Selecione uma opção:"</formula>
    </cfRule>
  </conditionalFormatting>
  <conditionalFormatting sqref="F38">
    <cfRule type="containsText" dxfId="1752" priority="176" operator="containsText" text="Preencha">
      <formula>NOT(ISERROR(SEARCH("Preencha",F38)))</formula>
    </cfRule>
    <cfRule type="cellIs" dxfId="1751" priority="177" operator="equal">
      <formula>"Selecione uma opção:"</formula>
    </cfRule>
  </conditionalFormatting>
  <conditionalFormatting sqref="B126:U126">
    <cfRule type="containsText" dxfId="1750" priority="174" operator="containsText" text="Preencha">
      <formula>NOT(ISERROR(SEARCH("Preencha",B126)))</formula>
    </cfRule>
    <cfRule type="cellIs" dxfId="1749" priority="175" operator="equal">
      <formula>"Selecione uma opção:"</formula>
    </cfRule>
  </conditionalFormatting>
  <conditionalFormatting sqref="V126">
    <cfRule type="containsText" dxfId="1748" priority="172" operator="containsText" text="Preencha">
      <formula>NOT(ISERROR(SEARCH("Preencha",V126)))</formula>
    </cfRule>
    <cfRule type="cellIs" dxfId="1747" priority="173" operator="equal">
      <formula>"Selecione uma opção:"</formula>
    </cfRule>
  </conditionalFormatting>
  <conditionalFormatting sqref="B185 R185:U185">
    <cfRule type="containsText" dxfId="1746" priority="170" operator="containsText" text="Preencha">
      <formula>NOT(ISERROR(SEARCH("Preencha",B185)))</formula>
    </cfRule>
    <cfRule type="cellIs" dxfId="1745" priority="171" operator="equal">
      <formula>"Selecione uma opção:"</formula>
    </cfRule>
  </conditionalFormatting>
  <conditionalFormatting sqref="V185">
    <cfRule type="containsText" dxfId="1744" priority="168" operator="containsText" text="Preencha">
      <formula>NOT(ISERROR(SEARCH("Preencha",V185)))</formula>
    </cfRule>
    <cfRule type="cellIs" dxfId="1743" priority="169" operator="equal">
      <formula>"Selecione uma opção:"</formula>
    </cfRule>
  </conditionalFormatting>
  <conditionalFormatting sqref="B203 R203:V203">
    <cfRule type="containsText" dxfId="1742" priority="166" operator="containsText" text="Preencha">
      <formula>NOT(ISERROR(SEARCH("Preencha",B203)))</formula>
    </cfRule>
    <cfRule type="cellIs" dxfId="1741" priority="167" operator="equal">
      <formula>"Selecione uma opção:"</formula>
    </cfRule>
  </conditionalFormatting>
  <conditionalFormatting sqref="B231 R231:V231">
    <cfRule type="containsText" dxfId="1740" priority="164" operator="containsText" text="Preencha">
      <formula>NOT(ISERROR(SEARCH("Preencha",B231)))</formula>
    </cfRule>
    <cfRule type="cellIs" dxfId="1739" priority="165" operator="equal">
      <formula>"Selecione uma opção:"</formula>
    </cfRule>
  </conditionalFormatting>
  <conditionalFormatting sqref="B259 R259:V259">
    <cfRule type="containsText" dxfId="1738" priority="162" operator="containsText" text="Preencha">
      <formula>NOT(ISERROR(SEARCH("Preencha",B259)))</formula>
    </cfRule>
    <cfRule type="cellIs" dxfId="1737" priority="163" operator="equal">
      <formula>"Selecione uma opção:"</formula>
    </cfRule>
  </conditionalFormatting>
  <conditionalFormatting sqref="S300:T300">
    <cfRule type="containsText" dxfId="1736" priority="149" operator="containsText" text="Preencha">
      <formula>NOT(ISERROR(SEARCH("Preencha",S300)))</formula>
    </cfRule>
    <cfRule type="cellIs" dxfId="1735" priority="150" operator="equal">
      <formula>"Selecione uma opção:"</formula>
    </cfRule>
  </conditionalFormatting>
  <conditionalFormatting sqref="S256:T256">
    <cfRule type="containsText" dxfId="1734" priority="147" operator="containsText" text="Preencha">
      <formula>NOT(ISERROR(SEARCH("Preencha",S256)))</formula>
    </cfRule>
    <cfRule type="cellIs" dxfId="1733" priority="148" operator="equal">
      <formula>"Selecione uma opção:"</formula>
    </cfRule>
  </conditionalFormatting>
  <conditionalFormatting sqref="S200:T200">
    <cfRule type="containsText" dxfId="1732" priority="145" operator="containsText" text="Preencha">
      <formula>NOT(ISERROR(SEARCH("Preencha",S200)))</formula>
    </cfRule>
    <cfRule type="cellIs" dxfId="1731" priority="146" operator="equal">
      <formula>"Selecione uma opção:"</formula>
    </cfRule>
  </conditionalFormatting>
  <conditionalFormatting sqref="D5">
    <cfRule type="cellIs" dxfId="1730" priority="144" operator="equal">
      <formula>0</formula>
    </cfRule>
  </conditionalFormatting>
  <conditionalFormatting sqref="C74:C122">
    <cfRule type="containsText" dxfId="1729" priority="137" operator="containsText" text="Preencha">
      <formula>NOT(ISERROR(SEARCH("Preencha",C74)))</formula>
    </cfRule>
    <cfRule type="cellIs" dxfId="1728" priority="138" operator="equal">
      <formula>"Selecione uma opção:"</formula>
    </cfRule>
  </conditionalFormatting>
  <conditionalFormatting sqref="C257:Q257 C200:Q201 C182:Q183">
    <cfRule type="containsText" dxfId="1727" priority="135" operator="containsText" text="Preencha">
      <formula>NOT(ISERROR(SEARCH("Preencha",C182)))</formula>
    </cfRule>
    <cfRule type="cellIs" dxfId="1726" priority="136" operator="equal">
      <formula>"Selecione uma opção:"</formula>
    </cfRule>
  </conditionalFormatting>
  <conditionalFormatting sqref="C188:Q188">
    <cfRule type="containsText" dxfId="1725" priority="133" operator="containsText" text="Preencha">
      <formula>NOT(ISERROR(SEARCH("Preencha",C188)))</formula>
    </cfRule>
    <cfRule type="cellIs" dxfId="1724" priority="134" operator="equal">
      <formula>"Selecione uma opção:"</formula>
    </cfRule>
  </conditionalFormatting>
  <conditionalFormatting sqref="C184:Q184">
    <cfRule type="containsText" dxfId="1723" priority="131" operator="containsText" text="Preencha">
      <formula>NOT(ISERROR(SEARCH("Preencha",C184)))</formula>
    </cfRule>
    <cfRule type="cellIs" dxfId="1722" priority="132" operator="equal">
      <formula>"Selecione uma opção:"</formula>
    </cfRule>
  </conditionalFormatting>
  <conditionalFormatting sqref="C202:Q202">
    <cfRule type="containsText" dxfId="1721" priority="125" operator="containsText" text="Preencha">
      <formula>NOT(ISERROR(SEARCH("Preencha",C202)))</formula>
    </cfRule>
    <cfRule type="cellIs" dxfId="1720" priority="126" operator="equal">
      <formula>"Selecione uma opção:"</formula>
    </cfRule>
  </conditionalFormatting>
  <conditionalFormatting sqref="N227:Q227 C228:Q229">
    <cfRule type="containsText" dxfId="1719" priority="129" operator="containsText" text="Preencha">
      <formula>NOT(ISERROR(SEARCH("Preencha",C227)))</formula>
    </cfRule>
    <cfRule type="cellIs" dxfId="1718" priority="130" operator="equal">
      <formula>"Selecione uma opção:"</formula>
    </cfRule>
  </conditionalFormatting>
  <conditionalFormatting sqref="C206:Q206">
    <cfRule type="containsText" dxfId="1717" priority="127" operator="containsText" text="Preencha">
      <formula>NOT(ISERROR(SEARCH("Preencha",C206)))</formula>
    </cfRule>
    <cfRule type="cellIs" dxfId="1716" priority="128" operator="equal">
      <formula>"Selecione uma opção:"</formula>
    </cfRule>
  </conditionalFormatting>
  <conditionalFormatting sqref="G227">
    <cfRule type="containsText" dxfId="1715" priority="123" operator="containsText" text="Preencha">
      <formula>NOT(ISERROR(SEARCH("Preencha",G227)))</formula>
    </cfRule>
    <cfRule type="cellIs" dxfId="1714" priority="124" operator="equal">
      <formula>"Selecione uma opção:"</formula>
    </cfRule>
  </conditionalFormatting>
  <conditionalFormatting sqref="C230:Q230">
    <cfRule type="containsText" dxfId="1713" priority="119" operator="containsText" text="Preencha">
      <formula>NOT(ISERROR(SEARCH("Preencha",C230)))</formula>
    </cfRule>
    <cfRule type="cellIs" dxfId="1712" priority="120" operator="equal">
      <formula>"Selecione uma opção:"</formula>
    </cfRule>
  </conditionalFormatting>
  <conditionalFormatting sqref="C234:Q234">
    <cfRule type="containsText" dxfId="1711" priority="121" operator="containsText" text="Preencha">
      <formula>NOT(ISERROR(SEARCH("Preencha",C234)))</formula>
    </cfRule>
    <cfRule type="cellIs" dxfId="1710" priority="122" operator="equal">
      <formula>"Selecione uma opção:"</formula>
    </cfRule>
  </conditionalFormatting>
  <conditionalFormatting sqref="C258:Q258">
    <cfRule type="containsText" dxfId="1709" priority="113" operator="containsText" text="Preencha">
      <formula>NOT(ISERROR(SEARCH("Preencha",C258)))</formula>
    </cfRule>
    <cfRule type="cellIs" dxfId="1708" priority="114" operator="equal">
      <formula>"Selecione uma opção:"</formula>
    </cfRule>
  </conditionalFormatting>
  <conditionalFormatting sqref="C300:I300">
    <cfRule type="containsText" dxfId="1707" priority="117" operator="containsText" text="Preencha">
      <formula>NOT(ISERROR(SEARCH("Preencha",C300)))</formula>
    </cfRule>
    <cfRule type="cellIs" dxfId="1706" priority="118" operator="equal">
      <formula>"Selecione uma opção:"</formula>
    </cfRule>
  </conditionalFormatting>
  <conditionalFormatting sqref="C262:Q262">
    <cfRule type="containsText" dxfId="1705" priority="115" operator="containsText" text="Preencha">
      <formula>NOT(ISERROR(SEARCH("Preencha",C262)))</formula>
    </cfRule>
    <cfRule type="cellIs" dxfId="1704" priority="116" operator="equal">
      <formula>"Selecione uma opção:"</formula>
    </cfRule>
  </conditionalFormatting>
  <conditionalFormatting sqref="C187 C186:Q186">
    <cfRule type="containsText" dxfId="1703" priority="111" operator="containsText" text="Preencha">
      <formula>NOT(ISERROR(SEARCH("Preencha",C186)))</formula>
    </cfRule>
    <cfRule type="cellIs" dxfId="1702" priority="112" operator="equal">
      <formula>"Selecione uma opção:"</formula>
    </cfRule>
  </conditionalFormatting>
  <conditionalFormatting sqref="C204:Q204">
    <cfRule type="containsText" dxfId="1701" priority="109" operator="containsText" text="Preencha">
      <formula>NOT(ISERROR(SEARCH("Preencha",C204)))</formula>
    </cfRule>
    <cfRule type="cellIs" dxfId="1700" priority="110" operator="equal">
      <formula>"Selecione uma opção:"</formula>
    </cfRule>
  </conditionalFormatting>
  <conditionalFormatting sqref="C233 C232:Q232">
    <cfRule type="containsText" dxfId="1699" priority="107" operator="containsText" text="Preencha">
      <formula>NOT(ISERROR(SEARCH("Preencha",C232)))</formula>
    </cfRule>
    <cfRule type="cellIs" dxfId="1698" priority="108" operator="equal">
      <formula>"Selecione uma opção:"</formula>
    </cfRule>
  </conditionalFormatting>
  <conditionalFormatting sqref="C261 C260:Q260">
    <cfRule type="containsText" dxfId="1697" priority="105" operator="containsText" text="Preencha">
      <formula>NOT(ISERROR(SEARCH("Preencha",C260)))</formula>
    </cfRule>
    <cfRule type="cellIs" dxfId="1696" priority="106" operator="equal">
      <formula>"Selecione uma opção:"</formula>
    </cfRule>
  </conditionalFormatting>
  <conditionalFormatting sqref="I191:I199">
    <cfRule type="containsText" dxfId="1695" priority="99" operator="containsText" text="Preencha">
      <formula>NOT(ISERROR(SEARCH("Preencha",I191)))</formula>
    </cfRule>
    <cfRule type="cellIs" dxfId="1694" priority="100" operator="equal">
      <formula>"Selecione uma opção:"</formula>
    </cfRule>
  </conditionalFormatting>
  <conditionalFormatting sqref="E190 G190:H190 C191:C199 E191:H199 K199:Q199 N190:Q198">
    <cfRule type="containsText" dxfId="1693" priority="103" operator="containsText" text="Preencha">
      <formula>NOT(ISERROR(SEARCH("Preencha",C190)))</formula>
    </cfRule>
    <cfRule type="cellIs" dxfId="1692" priority="104" operator="equal">
      <formula>"Selecione uma opção:"</formula>
    </cfRule>
  </conditionalFormatting>
  <conditionalFormatting sqref="C190 I190">
    <cfRule type="containsText" dxfId="1691" priority="101" operator="containsText" text="Preencha">
      <formula>NOT(ISERROR(SEARCH("Preencha",C190)))</formula>
    </cfRule>
    <cfRule type="cellIs" dxfId="1690" priority="102" operator="equal">
      <formula>"Selecione uma opção:"</formula>
    </cfRule>
  </conditionalFormatting>
  <conditionalFormatting sqref="G216:H226 N216:Q226 C216:C227">
    <cfRule type="containsText" dxfId="1689" priority="89" operator="containsText" text="Preencha">
      <formula>NOT(ISERROR(SEARCH("Preencha",C216)))</formula>
    </cfRule>
    <cfRule type="cellIs" dxfId="1688" priority="90" operator="equal">
      <formula>"Selecione uma opção:"</formula>
    </cfRule>
  </conditionalFormatting>
  <conditionalFormatting sqref="I216:I226">
    <cfRule type="containsText" dxfId="1687" priority="87" operator="containsText" text="Preencha">
      <formula>NOT(ISERROR(SEARCH("Preencha",I216)))</formula>
    </cfRule>
    <cfRule type="cellIs" dxfId="1686" priority="88" operator="equal">
      <formula>"Selecione uma opção:"</formula>
    </cfRule>
  </conditionalFormatting>
  <conditionalFormatting sqref="C256:Q256 N255:Q255">
    <cfRule type="containsText" dxfId="1685" priority="85" operator="containsText" text="Preencha">
      <formula>NOT(ISERROR(SEARCH("Preencha",C255)))</formula>
    </cfRule>
    <cfRule type="cellIs" dxfId="1684" priority="86" operator="equal">
      <formula>"Selecione uma opção:"</formula>
    </cfRule>
  </conditionalFormatting>
  <conditionalFormatting sqref="I209:I215">
    <cfRule type="containsText" dxfId="1683" priority="93" operator="containsText" text="Preencha">
      <formula>NOT(ISERROR(SEARCH("Preencha",I209)))</formula>
    </cfRule>
    <cfRule type="cellIs" dxfId="1682" priority="94" operator="equal">
      <formula>"Selecione uma opção:"</formula>
    </cfRule>
  </conditionalFormatting>
  <conditionalFormatting sqref="E208 G208:H208 C209:C215 E209:H210 N208:Q215 G211:H215 E211:F227">
    <cfRule type="containsText" dxfId="1681" priority="97" operator="containsText" text="Preencha">
      <formula>NOT(ISERROR(SEARCH("Preencha",C208)))</formula>
    </cfRule>
    <cfRule type="cellIs" dxfId="1680" priority="98" operator="equal">
      <formula>"Selecione uma opção:"</formula>
    </cfRule>
  </conditionalFormatting>
  <conditionalFormatting sqref="C208 I208">
    <cfRule type="containsText" dxfId="1679" priority="95" operator="containsText" text="Preencha">
      <formula>NOT(ISERROR(SEARCH("Preencha",C208)))</formula>
    </cfRule>
    <cfRule type="cellIs" dxfId="1678" priority="96" operator="equal">
      <formula>"Selecione uma opção:"</formula>
    </cfRule>
  </conditionalFormatting>
  <conditionalFormatting sqref="C205">
    <cfRule type="containsText" dxfId="1677" priority="91" operator="containsText" text="Preencha">
      <formula>NOT(ISERROR(SEARCH("Preencha",C205)))</formula>
    </cfRule>
    <cfRule type="cellIs" dxfId="1676" priority="92" operator="equal">
      <formula>"Selecione uma opção:"</formula>
    </cfRule>
  </conditionalFormatting>
  <conditionalFormatting sqref="G255">
    <cfRule type="containsText" dxfId="1675" priority="83" operator="containsText" text="Preencha">
      <formula>NOT(ISERROR(SEARCH("Preencha",G255)))</formula>
    </cfRule>
    <cfRule type="cellIs" dxfId="1674" priority="84" operator="equal">
      <formula>"Selecione uma opção:"</formula>
    </cfRule>
  </conditionalFormatting>
  <conditionalFormatting sqref="I237:I243">
    <cfRule type="containsText" dxfId="1673" priority="77" operator="containsText" text="Preencha">
      <formula>NOT(ISERROR(SEARCH("Preencha",I237)))</formula>
    </cfRule>
    <cfRule type="cellIs" dxfId="1672" priority="78" operator="equal">
      <formula>"Selecione uma opção:"</formula>
    </cfRule>
  </conditionalFormatting>
  <conditionalFormatting sqref="E236 G236:H236 C237:C243 E237:H238 N236:Q243 G239:H243 E239:F255">
    <cfRule type="containsText" dxfId="1671" priority="81" operator="containsText" text="Preencha">
      <formula>NOT(ISERROR(SEARCH("Preencha",C236)))</formula>
    </cfRule>
    <cfRule type="cellIs" dxfId="1670" priority="82" operator="equal">
      <formula>"Selecione uma opção:"</formula>
    </cfRule>
  </conditionalFormatting>
  <conditionalFormatting sqref="C236 I236">
    <cfRule type="containsText" dxfId="1669" priority="79" operator="containsText" text="Preencha">
      <formula>NOT(ISERROR(SEARCH("Preencha",C236)))</formula>
    </cfRule>
    <cfRule type="cellIs" dxfId="1668" priority="80" operator="equal">
      <formula>"Selecione uma opção:"</formula>
    </cfRule>
  </conditionalFormatting>
  <conditionalFormatting sqref="I244:I254">
    <cfRule type="containsText" dxfId="1667" priority="73" operator="containsText" text="Preencha">
      <formula>NOT(ISERROR(SEARCH("Preencha",I244)))</formula>
    </cfRule>
    <cfRule type="cellIs" dxfId="1666" priority="74" operator="equal">
      <formula>"Selecione uma opção:"</formula>
    </cfRule>
  </conditionalFormatting>
  <conditionalFormatting sqref="G244:H254 N244:Q254 C244:C255">
    <cfRule type="containsText" dxfId="1665" priority="75" operator="containsText" text="Preencha">
      <formula>NOT(ISERROR(SEARCH("Preencha",C244)))</formula>
    </cfRule>
    <cfRule type="cellIs" dxfId="1664" priority="76" operator="equal">
      <formula>"Selecione uma opção:"</formula>
    </cfRule>
  </conditionalFormatting>
  <conditionalFormatting sqref="I264">
    <cfRule type="containsText" dxfId="1663" priority="63" operator="containsText" text="Preencha">
      <formula>NOT(ISERROR(SEARCH("Preencha",I264)))</formula>
    </cfRule>
    <cfRule type="cellIs" dxfId="1662" priority="64" operator="equal">
      <formula>"Selecione uma opção:"</formula>
    </cfRule>
  </conditionalFormatting>
  <conditionalFormatting sqref="N272:Q282">
    <cfRule type="containsText" dxfId="1661" priority="67" operator="containsText" text="Preencha">
      <formula>NOT(ISERROR(SEARCH("Preencha",N272)))</formula>
    </cfRule>
    <cfRule type="cellIs" dxfId="1660" priority="68" operator="equal">
      <formula>"Selecione uma opção:"</formula>
    </cfRule>
  </conditionalFormatting>
  <conditionalFormatting sqref="N264:Q271 C265:C299">
    <cfRule type="containsText" dxfId="1659" priority="71" operator="containsText" text="Preencha">
      <formula>NOT(ISERROR(SEARCH("Preencha",C264)))</formula>
    </cfRule>
    <cfRule type="cellIs" dxfId="1658" priority="72" operator="equal">
      <formula>"Selecione uma opção:"</formula>
    </cfRule>
  </conditionalFormatting>
  <conditionalFormatting sqref="C264">
    <cfRule type="containsText" dxfId="1657" priority="69" operator="containsText" text="Preencha">
      <formula>NOT(ISERROR(SEARCH("Preencha",C264)))</formula>
    </cfRule>
    <cfRule type="cellIs" dxfId="1656" priority="70" operator="equal">
      <formula>"Selecione uma opção:"</formula>
    </cfRule>
  </conditionalFormatting>
  <conditionalFormatting sqref="N283:Q299">
    <cfRule type="containsText" dxfId="1655" priority="65" operator="containsText" text="Preencha">
      <formula>NOT(ISERROR(SEARCH("Preencha",N283)))</formula>
    </cfRule>
    <cfRule type="cellIs" dxfId="1654" priority="66" operator="equal">
      <formula>"Selecione uma opção:"</formula>
    </cfRule>
  </conditionalFormatting>
  <conditionalFormatting sqref="I265:I299">
    <cfRule type="containsText" dxfId="1653" priority="61" operator="containsText" text="Preencha">
      <formula>NOT(ISERROR(SEARCH("Preencha",I265)))</formula>
    </cfRule>
    <cfRule type="cellIs" dxfId="1652" priority="62" operator="equal">
      <formula>"Selecione uma opção:"</formula>
    </cfRule>
  </conditionalFormatting>
  <conditionalFormatting sqref="J300:Q300">
    <cfRule type="containsText" dxfId="1651" priority="59" operator="containsText" text="Preencha">
      <formula>NOT(ISERROR(SEARCH("Preencha",J300)))</formula>
    </cfRule>
    <cfRule type="cellIs" dxfId="1650" priority="60" operator="equal">
      <formula>"Selecione uma opção:"</formula>
    </cfRule>
  </conditionalFormatting>
  <conditionalFormatting sqref="C185:Q185">
    <cfRule type="containsText" dxfId="1649" priority="57" operator="containsText" text="Preencha">
      <formula>NOT(ISERROR(SEARCH("Preencha",C185)))</formula>
    </cfRule>
    <cfRule type="cellIs" dxfId="1648" priority="58" operator="equal">
      <formula>"Selecione uma opção:"</formula>
    </cfRule>
  </conditionalFormatting>
  <conditionalFormatting sqref="C203:Q203">
    <cfRule type="containsText" dxfId="1647" priority="55" operator="containsText" text="Preencha">
      <formula>NOT(ISERROR(SEARCH("Preencha",C203)))</formula>
    </cfRule>
    <cfRule type="cellIs" dxfId="1646" priority="56" operator="equal">
      <formula>"Selecione uma opção:"</formula>
    </cfRule>
  </conditionalFormatting>
  <conditionalFormatting sqref="C231:Q231">
    <cfRule type="containsText" dxfId="1645" priority="53" operator="containsText" text="Preencha">
      <formula>NOT(ISERROR(SEARCH("Preencha",C231)))</formula>
    </cfRule>
    <cfRule type="cellIs" dxfId="1644" priority="54" operator="equal">
      <formula>"Selecione uma opção:"</formula>
    </cfRule>
  </conditionalFormatting>
  <conditionalFormatting sqref="C259:Q259">
    <cfRule type="containsText" dxfId="1643" priority="51" operator="containsText" text="Preencha">
      <formula>NOT(ISERROR(SEARCH("Preencha",C259)))</formula>
    </cfRule>
    <cfRule type="cellIs" dxfId="1642" priority="52" operator="equal">
      <formula>"Selecione uma opção:"</formula>
    </cfRule>
  </conditionalFormatting>
  <conditionalFormatting sqref="C132:C181 E132:H181 K132:P181">
    <cfRule type="containsText" dxfId="1641" priority="49" operator="containsText" text="Preencha">
      <formula>NOT(ISERROR(SEARCH("Preencha",C132)))</formula>
    </cfRule>
    <cfRule type="cellIs" dxfId="1640" priority="50" operator="equal">
      <formula>"Selecione uma opção:"</formula>
    </cfRule>
  </conditionalFormatting>
  <conditionalFormatting sqref="I181">
    <cfRule type="containsText" dxfId="1639" priority="47" operator="containsText" text="Preencha">
      <formula>NOT(ISERROR(SEARCH("Preencha",I181)))</formula>
    </cfRule>
    <cfRule type="cellIs" dxfId="1638" priority="48" operator="equal">
      <formula>"Selecione uma opção:"</formula>
    </cfRule>
  </conditionalFormatting>
  <conditionalFormatting sqref="I132:I180">
    <cfRule type="containsText" dxfId="1637" priority="45" operator="containsText" text="Preencha">
      <formula>NOT(ISERROR(SEARCH("Preencha",I132)))</formula>
    </cfRule>
    <cfRule type="cellIs" dxfId="1636" priority="46" operator="equal">
      <formula>"Selecione uma opção:"</formula>
    </cfRule>
  </conditionalFormatting>
  <conditionalFormatting sqref="Q132:Q181">
    <cfRule type="containsText" dxfId="1635" priority="33" operator="containsText" text="Preencha">
      <formula>NOT(ISERROR(SEARCH("Preencha",Q132)))</formula>
    </cfRule>
    <cfRule type="cellIs" dxfId="1634" priority="34" operator="equal">
      <formula>"Selecione uma opção:"</formula>
    </cfRule>
  </conditionalFormatting>
  <conditionalFormatting sqref="C65:Q65">
    <cfRule type="containsText" dxfId="1633" priority="31" operator="containsText" text="Preencha">
      <formula>NOT(ISERROR(SEARCH("Preencha",C65)))</formula>
    </cfRule>
    <cfRule type="cellIs" dxfId="1632" priority="32" operator="equal">
      <formula>"Selecione uma opção:"</formula>
    </cfRule>
  </conditionalFormatting>
  <conditionalFormatting sqref="E39">
    <cfRule type="containsText" dxfId="1631" priority="29" operator="containsText" text="Preencha">
      <formula>NOT(ISERROR(SEARCH("Preencha",E39)))</formula>
    </cfRule>
    <cfRule type="cellIs" dxfId="1630" priority="30" operator="equal">
      <formula>"Selecione uma opção:"</formula>
    </cfRule>
  </conditionalFormatting>
  <conditionalFormatting sqref="C40:E64">
    <cfRule type="containsText" dxfId="1629" priority="27" operator="containsText" text="Preencha">
      <formula>NOT(ISERROR(SEARCH("Preencha",C40)))</formula>
    </cfRule>
    <cfRule type="cellIs" dxfId="1628" priority="28" operator="equal">
      <formula>"Selecione uma opção:"</formula>
    </cfRule>
  </conditionalFormatting>
  <conditionalFormatting sqref="C40:C64 I40:I64">
    <cfRule type="containsText" dxfId="1627" priority="25" operator="containsText" text="Preencha">
      <formula>NOT(ISERROR(SEARCH("Preencha",C40)))</formula>
    </cfRule>
    <cfRule type="cellIs" dxfId="1626" priority="26" operator="equal">
      <formula>"Selecione uma opção:"</formula>
    </cfRule>
  </conditionalFormatting>
  <conditionalFormatting sqref="F40:F64">
    <cfRule type="containsText" dxfId="1625" priority="23" operator="containsText" text="Preencha">
      <formula>NOT(ISERROR(SEARCH("Preencha",F40)))</formula>
    </cfRule>
    <cfRule type="cellIs" dxfId="1624" priority="24" operator="equal">
      <formula>"Selecione uma opção:"</formula>
    </cfRule>
  </conditionalFormatting>
  <conditionalFormatting sqref="J40:J64">
    <cfRule type="containsText" dxfId="1623" priority="21" operator="containsText" text="Preencha">
      <formula>NOT(ISERROR(SEARCH("Preencha",J40)))</formula>
    </cfRule>
    <cfRule type="cellIs" dxfId="1622" priority="22" operator="equal">
      <formula>"Selecione uma opção:"</formula>
    </cfRule>
  </conditionalFormatting>
  <conditionalFormatting sqref="J40:J64">
    <cfRule type="cellIs" dxfId="1621" priority="20" operator="equal">
      <formula>0</formula>
    </cfRule>
  </conditionalFormatting>
  <conditionalFormatting sqref="J38:Q38">
    <cfRule type="containsText" dxfId="1620" priority="18" operator="containsText" text="Preencha">
      <formula>NOT(ISERROR(SEARCH("Preencha",J38)))</formula>
    </cfRule>
    <cfRule type="cellIs" dxfId="1619" priority="19" operator="equal">
      <formula>"Selecione uma opção:"</formula>
    </cfRule>
  </conditionalFormatting>
  <conditionalFormatting sqref="C15:E37">
    <cfRule type="containsText" dxfId="1618" priority="16" operator="containsText" text="Preencha">
      <formula>NOT(ISERROR(SEARCH("Preencha",C15)))</formula>
    </cfRule>
    <cfRule type="cellIs" dxfId="1617" priority="17" operator="equal">
      <formula>"Selecione uma opção:"</formula>
    </cfRule>
  </conditionalFormatting>
  <conditionalFormatting sqref="F15 I15 C15">
    <cfRule type="containsText" dxfId="1616" priority="14" operator="containsText" text="Preencha">
      <formula>NOT(ISERROR(SEARCH("Preencha",C15)))</formula>
    </cfRule>
    <cfRule type="cellIs" dxfId="1615" priority="15" operator="equal">
      <formula>"Selecione uma opção:"</formula>
    </cfRule>
  </conditionalFormatting>
  <conditionalFormatting sqref="I16:I37 C16:C37">
    <cfRule type="containsText" dxfId="1614" priority="12" operator="containsText" text="Preencha">
      <formula>NOT(ISERROR(SEARCH("Preencha",C16)))</formula>
    </cfRule>
    <cfRule type="cellIs" dxfId="1613" priority="13" operator="equal">
      <formula>"Selecione uma opção:"</formula>
    </cfRule>
  </conditionalFormatting>
  <conditionalFormatting sqref="F16:F37">
    <cfRule type="containsText" dxfId="1612" priority="10" operator="containsText" text="Preencha">
      <formula>NOT(ISERROR(SEARCH("Preencha",F16)))</formula>
    </cfRule>
    <cfRule type="cellIs" dxfId="1611" priority="11" operator="equal">
      <formula>"Selecione uma opção:"</formula>
    </cfRule>
  </conditionalFormatting>
  <conditionalFormatting sqref="J15">
    <cfRule type="containsText" dxfId="1610" priority="8" operator="containsText" text="Preencha">
      <formula>NOT(ISERROR(SEARCH("Preencha",J15)))</formula>
    </cfRule>
    <cfRule type="cellIs" dxfId="1609" priority="9" operator="equal">
      <formula>"Selecione uma opção:"</formula>
    </cfRule>
  </conditionalFormatting>
  <conditionalFormatting sqref="J16:J37">
    <cfRule type="containsText" dxfId="1608" priority="6" operator="containsText" text="Preencha">
      <formula>NOT(ISERROR(SEARCH("Preencha",J16)))</formula>
    </cfRule>
    <cfRule type="cellIs" dxfId="1607" priority="7" operator="equal">
      <formula>"Selecione uma opção:"</formula>
    </cfRule>
  </conditionalFormatting>
  <conditionalFormatting sqref="J15:J37">
    <cfRule type="cellIs" dxfId="1606" priority="5" operator="equal">
      <formula>0</formula>
    </cfRule>
  </conditionalFormatting>
  <conditionalFormatting sqref="J15">
    <cfRule type="containsText" dxfId="1605" priority="3" operator="containsText" text="Preencha">
      <formula>NOT(ISERROR(SEARCH("Preencha",J15)))</formula>
    </cfRule>
    <cfRule type="cellIs" dxfId="1604" priority="4" operator="equal">
      <formula>"Selecione uma opção:"</formula>
    </cfRule>
  </conditionalFormatting>
  <conditionalFormatting sqref="J15">
    <cfRule type="containsText" dxfId="1603" priority="1" operator="containsText" text="Preencha">
      <formula>NOT(ISERROR(SEARCH("Preencha",J15)))</formula>
    </cfRule>
    <cfRule type="cellIs" dxfId="1602" priority="2" operator="equal">
      <formula>"Selecione uma opção:"</formula>
    </cfRule>
  </conditionalFormatting>
  <dataValidations count="2">
    <dataValidation type="textLength" allowBlank="1" showInputMessage="1" showErrorMessage="1" sqref="C12:Q12 C70:Q70 C128:Q128 C187:Q187 C205:Q205 C233:Q233 C261:Q261" xr:uid="{9F7B8161-F159-41BD-B6B0-0AE81659B5ED}">
      <formula1>0</formula1>
      <formula2>1000</formula2>
    </dataValidation>
    <dataValidation type="list" allowBlank="1" showInputMessage="1" showErrorMessage="1" sqref="H40:H64" xr:uid="{B4723CDF-4532-43DC-9648-30B33298318F}">
      <formula1>"Jan,Fev,Mar,Abril,Maio,Jun,Jul,Ago,Set,Out,Nov,Dez"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91E6EEA-EC7C-49A6-A036-2E8E77609A37}">
          <x14:formula1>
            <xm:f>OFFSET('Calculo Taxa RH'!$C$10,0,0,COUNTA('Calculo Taxa RH'!$C$10:$C$104),1)</xm:f>
          </x14:formula1>
          <xm:sqref>F38:G38 F15:G15 I264:I299</xm:sqref>
        </x14:dataValidation>
        <x14:dataValidation type="list" allowBlank="1" showInputMessage="1" showErrorMessage="1" xr:uid="{4C87A931-723C-46D2-AD23-259EEB7044ED}">
          <x14:formula1>
            <xm:f>OFFSET(Operação!$D$20,0,0,COUNTA(Operação!$D$20:$D$35),1)</xm:f>
          </x14:formula1>
          <xm:sqref>C264:D299 C74:D122 C132:D181 C190:D199 C208:D227 C236:D255 C40:E64 C15:E38</xm:sqref>
        </x14:dataValidation>
        <x14:dataValidation type="list" allowBlank="1" showInputMessage="1" showErrorMessage="1" xr:uid="{4D66FB4E-E6C9-45AD-BE51-BCF2CE1BBAB4}">
          <x14:formula1>
            <xm:f>OFFSET('Calculo Taxa RH'!$C$10,0,0,COUNTA('Calculo Taxa RH'!$C$10:$C$108),1)</xm:f>
          </x14:formula1>
          <xm:sqref>F16:G37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e5630ce-bf32-477f-a82d-69296a7b81eb" xsi:nil="true"/>
    <lcf76f155ced4ddcb4097134ff3c332f xmlns="b94d0cc7-c617-4c2a-ac5e-d62c63f5d88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7CD400B2B0C344E9E96A9237B2427C7" ma:contentTypeVersion="16" ma:contentTypeDescription="Criar um novo documento." ma:contentTypeScope="" ma:versionID="2db6ddec8c01a448d0b1b43c0a56d23d">
  <xsd:schema xmlns:xsd="http://www.w3.org/2001/XMLSchema" xmlns:xs="http://www.w3.org/2001/XMLSchema" xmlns:p="http://schemas.microsoft.com/office/2006/metadata/properties" xmlns:ns2="b94d0cc7-c617-4c2a-ac5e-d62c63f5d883" xmlns:ns3="4e5630ce-bf32-477f-a82d-69296a7b81eb" targetNamespace="http://schemas.microsoft.com/office/2006/metadata/properties" ma:root="true" ma:fieldsID="5a6230c0dd89e4096f7f5785b8cf103d" ns2:_="" ns3:_="">
    <xsd:import namespace="b94d0cc7-c617-4c2a-ac5e-d62c63f5d883"/>
    <xsd:import namespace="4e5630ce-bf32-477f-a82d-69296a7b81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4d0cc7-c617-4c2a-ac5e-d62c63f5d8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18074987-1500-421c-b627-078d44174b7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630ce-bf32-477f-a82d-69296a7b81e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9a54fa4-5127-4d8d-82ab-7350a19a26bc}" ma:internalName="TaxCatchAll" ma:showField="CatchAllData" ma:web="4e5630ce-bf32-477f-a82d-69296a7b81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542821D-5801-4DC1-A145-43C95755A3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21332F-FDF3-4A0A-A59D-FCF8835CC10B}">
  <ds:schemaRefs>
    <ds:schemaRef ds:uri="http://www.w3.org/XML/1998/namespace"/>
    <ds:schemaRef ds:uri="http://purl.org/dc/elements/1.1/"/>
    <ds:schemaRef ds:uri="http://schemas.openxmlformats.org/package/2006/metadata/core-properties"/>
    <ds:schemaRef ds:uri="b94d0cc7-c617-4c2a-ac5e-d62c63f5d883"/>
    <ds:schemaRef ds:uri="4e5630ce-bf32-477f-a82d-69296a7b81eb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7951FD9-1958-43C8-9F8D-4E0BF4B159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4d0cc7-c617-4c2a-ac5e-d62c63f5d883"/>
    <ds:schemaRef ds:uri="4e5630ce-bf32-477f-a82d-69296a7b81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16</vt:i4>
      </vt:variant>
    </vt:vector>
  </HeadingPairs>
  <TitlesOfParts>
    <vt:vector size="16" baseType="lpstr">
      <vt:lpstr>Capa</vt:lpstr>
      <vt:lpstr>Operação</vt:lpstr>
      <vt:lpstr>Custos Totais Incorridos</vt:lpstr>
      <vt:lpstr>Calculo Taxa RH</vt:lpstr>
      <vt:lpstr>1º Trim</vt:lpstr>
      <vt:lpstr>2º Trim</vt:lpstr>
      <vt:lpstr>3º Trim</vt:lpstr>
      <vt:lpstr>4º Trim</vt:lpstr>
      <vt:lpstr>5º Trim</vt:lpstr>
      <vt:lpstr>6º Trim</vt:lpstr>
      <vt:lpstr>7º Trim</vt:lpstr>
      <vt:lpstr>8º Trim</vt:lpstr>
      <vt:lpstr>9º Trim</vt:lpstr>
      <vt:lpstr>10ºTrim</vt:lpstr>
      <vt:lpstr>11ºTrim</vt:lpstr>
      <vt:lpstr>Check-list Documentos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Marisa</dc:creator>
  <cp:lastModifiedBy>Andreia</cp:lastModifiedBy>
  <cp:lastPrinted>2022-09-12T08:46:22Z</cp:lastPrinted>
  <dcterms:created xsi:type="dcterms:W3CDTF">2017-10-19T13:47:22Z</dcterms:created>
  <dcterms:modified xsi:type="dcterms:W3CDTF">2022-09-23T14:55:46Z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0x01010027CD400B2B0C344E9E96A9237B2427C7</vt:lpwstr>
  </property>
  <property fmtid="{D5CDD505-2E9C-101B-9397-08002B2CF9AE}" pid="3" name="MediaServiceImageTags">
    <vt:lpwstr/>
  </property>
</Properties>
</file>